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4940" windowHeight="8640" tabRatio="601" activeTab="0"/>
  </bookViews>
  <sheets>
    <sheet name="tabela 1" sheetId="1" r:id="rId1"/>
    <sheet name="wykresy" sheetId="2" r:id="rId2"/>
  </sheets>
  <definedNames/>
  <calcPr fullCalcOnLoad="1"/>
</workbook>
</file>

<file path=xl/sharedStrings.xml><?xml version="1.0" encoding="utf-8"?>
<sst xmlns="http://schemas.openxmlformats.org/spreadsheetml/2006/main" count="128" uniqueCount="87">
  <si>
    <t>Grupa 1 - wczesne</t>
  </si>
  <si>
    <t xml:space="preserve">CV </t>
  </si>
  <si>
    <t>Grupa 3 - średniopóźne</t>
  </si>
  <si>
    <t>Grupa 2 - średniowczesne</t>
  </si>
  <si>
    <t>NRI</t>
  </si>
  <si>
    <t>Lp</t>
  </si>
  <si>
    <t>%</t>
  </si>
  <si>
    <t>lokata</t>
  </si>
  <si>
    <t>o d m i a n y</t>
  </si>
  <si>
    <t>dt/ha</t>
  </si>
  <si>
    <t>Odmiany uszeregowano w kolejności od najwyższego do najniższego plonu w grupie wczesności</t>
  </si>
  <si>
    <t>CCA - odmiany z katalogu wspólnotowego (UE); nie wpisane do krajowego rejestru</t>
  </si>
  <si>
    <t>Uwagi dotyczące tabel 1, 2, 3, 4</t>
  </si>
  <si>
    <t>DANE DO WYKRESÓW</t>
  </si>
  <si>
    <t>wartości</t>
  </si>
  <si>
    <t>odchylenia</t>
  </si>
  <si>
    <t>od średniej</t>
  </si>
  <si>
    <t>średnia grupy wczesności</t>
  </si>
  <si>
    <t>w % średniej grupy</t>
  </si>
  <si>
    <t>RAGT 2n</t>
  </si>
  <si>
    <t>nazwa</t>
  </si>
  <si>
    <t>wprowadzić</t>
  </si>
  <si>
    <t>po</t>
  </si>
  <si>
    <t>sortowaniu</t>
  </si>
  <si>
    <t>na arkuszu</t>
  </si>
  <si>
    <t>do druku</t>
  </si>
  <si>
    <t>MAS 15P</t>
  </si>
  <si>
    <t>Euralis Semences</t>
  </si>
  <si>
    <t>Maisadour Semences</t>
  </si>
  <si>
    <t>Caussade Semences</t>
  </si>
  <si>
    <t>Limagrain Europe</t>
  </si>
  <si>
    <t>NIE DO DRUKU  !!!</t>
  </si>
  <si>
    <t>nazwy odmian</t>
  </si>
  <si>
    <t>na wykres</t>
  </si>
  <si>
    <t>KORELACJE</t>
  </si>
  <si>
    <t>Plon ziarna przy 14% wody</t>
  </si>
  <si>
    <t>Wilgotność ziarna w czasie zbioru</t>
  </si>
  <si>
    <t>ES Cockpit</t>
  </si>
  <si>
    <t>ES Carmen</t>
  </si>
  <si>
    <t>Lokata - pozycja odmiany w rankingu wg danej cechy (od najlepszej)</t>
  </si>
  <si>
    <t>HR Smolice</t>
  </si>
  <si>
    <t>Saatbau Linz</t>
  </si>
  <si>
    <t>DKC3711</t>
  </si>
  <si>
    <t>ES Concord</t>
  </si>
  <si>
    <t>ES Tolerance</t>
  </si>
  <si>
    <t>SY Multipass</t>
  </si>
  <si>
    <t>DKC3623</t>
  </si>
  <si>
    <t>P9027</t>
  </si>
  <si>
    <t>Rivaldinio KWS</t>
  </si>
  <si>
    <t>Tabela 1.     Kukurydza na ziarno. Doświadczenia porejestrowe (PDO). Rok zbioru 2015.                                                  Plon ziarna przy 14% wody [dt/ha] i wilgotność ziarna w czasie zbioru [%]</t>
  </si>
  <si>
    <t>Arturo</t>
  </si>
  <si>
    <t xml:space="preserve">ES Cirrius </t>
  </si>
  <si>
    <t xml:space="preserve">Silvinio </t>
  </si>
  <si>
    <t xml:space="preserve">SY Werena </t>
  </si>
  <si>
    <r>
      <t xml:space="preserve">MAS 17G     </t>
    </r>
    <r>
      <rPr>
        <sz val="10"/>
        <rFont val="Times New Roman"/>
        <family val="1"/>
      </rPr>
      <t>CCA</t>
    </r>
  </si>
  <si>
    <t>ES Abakus</t>
  </si>
  <si>
    <t>LG30215</t>
  </si>
  <si>
    <t>MAS 20S</t>
  </si>
  <si>
    <t>Norico</t>
  </si>
  <si>
    <t>Opcja</t>
  </si>
  <si>
    <t>P8134</t>
  </si>
  <si>
    <t>Perinio KWS</t>
  </si>
  <si>
    <t>Sativo</t>
  </si>
  <si>
    <t xml:space="preserve">Ambrosini </t>
  </si>
  <si>
    <t xml:space="preserve">Carolinio KWS </t>
  </si>
  <si>
    <t xml:space="preserve">ES Metronom </t>
  </si>
  <si>
    <t xml:space="preserve">Kanonier </t>
  </si>
  <si>
    <t xml:space="preserve">Ricardinio </t>
  </si>
  <si>
    <t xml:space="preserve">SY Gibuti </t>
  </si>
  <si>
    <t>SY Rotango</t>
  </si>
  <si>
    <t>LG30273</t>
  </si>
  <si>
    <t>Lindsey</t>
  </si>
  <si>
    <r>
      <t xml:space="preserve">ES Gallery  </t>
    </r>
    <r>
      <rPr>
        <sz val="10"/>
        <rFont val="Times New Roman"/>
        <family val="1"/>
      </rPr>
      <t>CCA</t>
    </r>
  </si>
  <si>
    <r>
      <t xml:space="preserve">Herkuli CS </t>
    </r>
    <r>
      <rPr>
        <sz val="10"/>
        <rFont val="Times New Roman"/>
        <family val="1"/>
      </rPr>
      <t>CCA</t>
    </r>
  </si>
  <si>
    <r>
      <t xml:space="preserve">P8589          </t>
    </r>
    <r>
      <rPr>
        <sz val="10"/>
        <rFont val="Times New Roman"/>
        <family val="1"/>
      </rPr>
      <t>CCA</t>
    </r>
  </si>
  <si>
    <t xml:space="preserve">SY Enigma </t>
  </si>
  <si>
    <r>
      <t xml:space="preserve">Embelixx   </t>
    </r>
    <r>
      <rPr>
        <sz val="10"/>
        <color indexed="8"/>
        <rFont val="Arial"/>
        <family val="2"/>
      </rPr>
      <t>CCA</t>
    </r>
    <r>
      <rPr>
        <b/>
        <sz val="10"/>
        <color indexed="8"/>
        <rFont val="Arial"/>
        <family val="2"/>
      </rPr>
      <t xml:space="preserve">   </t>
    </r>
  </si>
  <si>
    <r>
      <t xml:space="preserve">P8523         </t>
    </r>
    <r>
      <rPr>
        <sz val="10"/>
        <color indexed="8"/>
        <rFont val="Arial"/>
        <family val="2"/>
      </rPr>
      <t>CCA</t>
    </r>
  </si>
  <si>
    <r>
      <t xml:space="preserve">Tonino       </t>
    </r>
    <r>
      <rPr>
        <sz val="10"/>
        <color indexed="8"/>
        <rFont val="Arial"/>
        <family val="2"/>
      </rPr>
      <t>CCA</t>
    </r>
  </si>
  <si>
    <t>KWS Saat SE</t>
  </si>
  <si>
    <t>Syngenta Crop Prot.</t>
  </si>
  <si>
    <t>Monsanto Technology</t>
  </si>
  <si>
    <t>Pioneer Overseas Corp</t>
  </si>
  <si>
    <t>odchylenia od średniej grupy</t>
  </si>
  <si>
    <t>Hodowcy i odmiany</t>
  </si>
  <si>
    <t>h o d o w c y</t>
  </si>
  <si>
    <t>Wykresy 1, 2, 3.  Kukurydza na ziarno. Doświadczenia porejestrowe 2015. Korelacja plonu i wczesności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</si>
</sst>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  <numFmt numFmtId="170" formatCode="#,##0.0\ &quot;zł&quot;"/>
    <numFmt numFmtId="171" formatCode="#,##0.0"/>
  </numFmts>
  <fonts count="43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sz val="8"/>
      <color indexed="8"/>
      <name val="Arial CE"/>
      <family val="2"/>
    </font>
    <font>
      <sz val="13.75"/>
      <name val="Arial CE"/>
      <family val="0"/>
    </font>
    <font>
      <b/>
      <sz val="8"/>
      <color indexed="8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4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b/>
      <i/>
      <sz val="11"/>
      <name val="Times New Roman"/>
      <family val="1"/>
    </font>
    <font>
      <b/>
      <i/>
      <sz val="10.5"/>
      <name val="Arial CE"/>
      <family val="0"/>
    </font>
    <font>
      <sz val="9.5"/>
      <name val="Arial CE"/>
      <family val="0"/>
    </font>
    <font>
      <b/>
      <i/>
      <sz val="11.25"/>
      <name val="Arial CE"/>
      <family val="0"/>
    </font>
    <font>
      <b/>
      <i/>
      <sz val="11.25"/>
      <color indexed="8"/>
      <name val="Arial"/>
      <family val="2"/>
    </font>
    <font>
      <b/>
      <i/>
      <sz val="11.25"/>
      <color indexed="8"/>
      <name val="Arial CE"/>
      <family val="0"/>
    </font>
    <font>
      <sz val="10.25"/>
      <name val="Arial CE"/>
      <family val="0"/>
    </font>
    <font>
      <b/>
      <i/>
      <sz val="10.75"/>
      <color indexed="8"/>
      <name val="Arial CE"/>
      <family val="0"/>
    </font>
    <font>
      <b/>
      <i/>
      <sz val="11"/>
      <color indexed="8"/>
      <name val="Arial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2"/>
      <name val="Times New Roman"/>
      <family val="1"/>
    </font>
    <font>
      <sz val="11.5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.75"/>
      <name val="Arial CE"/>
      <family val="0"/>
    </font>
    <font>
      <sz val="9"/>
      <color indexed="10"/>
      <name val="Arial"/>
      <family val="2"/>
    </font>
    <font>
      <b/>
      <i/>
      <sz val="9"/>
      <name val="Arial CE"/>
      <family val="0"/>
    </font>
    <font>
      <b/>
      <i/>
      <sz val="9"/>
      <color indexed="8"/>
      <name val="Arial CE"/>
      <family val="2"/>
    </font>
    <font>
      <b/>
      <i/>
      <sz val="9"/>
      <color indexed="8"/>
      <name val="Arial"/>
      <family val="2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1" fillId="0" borderId="1" xfId="0" applyNumberFormat="1" applyFont="1" applyBorder="1" applyAlignment="1">
      <alignment horizontal="distributed" vertical="center" wrapText="1"/>
    </xf>
    <xf numFmtId="2" fontId="11" fillId="0" borderId="1" xfId="0" applyNumberFormat="1" applyFont="1" applyBorder="1" applyAlignment="1">
      <alignment horizontal="distributed" vertical="center" wrapText="1"/>
    </xf>
    <xf numFmtId="167" fontId="13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11" fillId="0" borderId="0" xfId="0" applyNumberFormat="1" applyFont="1" applyFill="1" applyBorder="1" applyAlignment="1">
      <alignment horizontal="distributed" vertical="center" wrapText="1"/>
    </xf>
    <xf numFmtId="167" fontId="11" fillId="0" borderId="1" xfId="0" applyNumberFormat="1" applyFont="1" applyBorder="1" applyAlignment="1">
      <alignment horizontal="right" vertical="center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 vertical="center"/>
    </xf>
    <xf numFmtId="167" fontId="10" fillId="0" borderId="1" xfId="0" applyNumberFormat="1" applyFont="1" applyBorder="1" applyAlignment="1">
      <alignment horizontal="right" vertical="center" wrapText="1" indent="1"/>
    </xf>
    <xf numFmtId="167" fontId="10" fillId="0" borderId="1" xfId="0" applyNumberFormat="1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right" vertical="center" wrapText="1" indent="1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right" vertical="center" wrapText="1" indent="1"/>
    </xf>
    <xf numFmtId="1" fontId="10" fillId="0" borderId="1" xfId="0" applyNumberFormat="1" applyFont="1" applyBorder="1" applyAlignment="1">
      <alignment horizontal="distributed" vertical="center" wrapText="1"/>
    </xf>
    <xf numFmtId="1" fontId="11" fillId="0" borderId="1" xfId="0" applyNumberFormat="1" applyFont="1" applyBorder="1" applyAlignment="1">
      <alignment horizontal="distributed" vertical="center" wrapText="1"/>
    </xf>
    <xf numFmtId="167" fontId="31" fillId="0" borderId="0" xfId="0" applyNumberFormat="1" applyFont="1" applyAlignment="1">
      <alignment/>
    </xf>
    <xf numFmtId="167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11" fillId="0" borderId="1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left" vertical="center" wrapText="1" indent="1"/>
    </xf>
    <xf numFmtId="0" fontId="18" fillId="0" borderId="2" xfId="0" applyFont="1" applyFill="1" applyBorder="1" applyAlignment="1">
      <alignment horizontal="left" vertical="center" wrapText="1" indent="1"/>
    </xf>
    <xf numFmtId="167" fontId="10" fillId="0" borderId="1" xfId="0" applyNumberFormat="1" applyFont="1" applyFill="1" applyBorder="1" applyAlignment="1">
      <alignment horizontal="right" vertical="center" wrapText="1" indent="1"/>
    </xf>
    <xf numFmtId="1" fontId="11" fillId="0" borderId="1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wrapText="1" indent="1"/>
    </xf>
    <xf numFmtId="0" fontId="19" fillId="0" borderId="2" xfId="0" applyFont="1" applyFill="1" applyBorder="1" applyAlignment="1">
      <alignment horizontal="left" vertical="center" wrapText="1" indent="1"/>
    </xf>
    <xf numFmtId="167" fontId="36" fillId="0" borderId="1" xfId="0" applyNumberFormat="1" applyFont="1" applyBorder="1" applyAlignment="1">
      <alignment horizontal="right" vertical="center" indent="1"/>
    </xf>
    <xf numFmtId="167" fontId="35" fillId="0" borderId="0" xfId="0" applyNumberFormat="1" applyFont="1" applyFill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167" fontId="11" fillId="0" borderId="0" xfId="0" applyNumberFormat="1" applyFont="1" applyBorder="1" applyAlignment="1">
      <alignment horizontal="distributed" vertical="center" wrapText="1"/>
    </xf>
    <xf numFmtId="2" fontId="11" fillId="0" borderId="0" xfId="0" applyNumberFormat="1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distributed" vertical="center" wrapText="1"/>
    </xf>
    <xf numFmtId="167" fontId="11" fillId="0" borderId="3" xfId="0" applyNumberFormat="1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7" fontId="11" fillId="0" borderId="8" xfId="0" applyNumberFormat="1" applyFont="1" applyBorder="1" applyAlignment="1">
      <alignment horizontal="distributed" vertical="center" wrapText="1"/>
    </xf>
    <xf numFmtId="167" fontId="11" fillId="0" borderId="4" xfId="0" applyNumberFormat="1" applyFont="1" applyBorder="1" applyAlignment="1">
      <alignment horizontal="distributed" vertical="center" wrapText="1"/>
    </xf>
    <xf numFmtId="2" fontId="11" fillId="0" borderId="9" xfId="0" applyNumberFormat="1" applyFont="1" applyBorder="1" applyAlignment="1">
      <alignment horizontal="distributed" vertical="center" wrapText="1"/>
    </xf>
    <xf numFmtId="2" fontId="11" fillId="0" borderId="6" xfId="0" applyNumberFormat="1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1" fillId="0" borderId="11" xfId="0" applyNumberFormat="1" applyFont="1" applyBorder="1" applyAlignment="1">
      <alignment horizontal="right" vertical="center" wrapText="1" indent="1"/>
    </xf>
    <xf numFmtId="0" fontId="14" fillId="0" borderId="2" xfId="0" applyFont="1" applyFill="1" applyBorder="1" applyAlignment="1">
      <alignment horizontal="left" wrapText="1" indent="1"/>
    </xf>
    <xf numFmtId="0" fontId="14" fillId="0" borderId="2" xfId="0" applyFont="1" applyFill="1" applyBorder="1" applyAlignment="1">
      <alignment horizontal="left" vertical="center" wrapText="1" indent="1"/>
    </xf>
    <xf numFmtId="0" fontId="14" fillId="0" borderId="3" xfId="0" applyFont="1" applyBorder="1" applyAlignment="1">
      <alignment horizontal="center" vertical="center" wrapText="1"/>
    </xf>
    <xf numFmtId="167" fontId="36" fillId="0" borderId="1" xfId="0" applyNumberFormat="1" applyFont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38" fillId="0" borderId="0" xfId="0" applyFont="1" applyAlignment="1">
      <alignment horizontal="left" indent="2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6" fillId="0" borderId="1" xfId="0" applyFont="1" applyBorder="1" applyAlignment="1">
      <alignment horizontal="right" wrapText="1" indent="1"/>
    </xf>
    <xf numFmtId="0" fontId="10" fillId="0" borderId="2" xfId="0" applyFont="1" applyBorder="1" applyAlignment="1">
      <alignment horizontal="left" wrapText="1" indent="1"/>
    </xf>
    <xf numFmtId="0" fontId="42" fillId="0" borderId="0" xfId="0" applyFont="1" applyAlignment="1">
      <alignment/>
    </xf>
    <xf numFmtId="0" fontId="1" fillId="0" borderId="2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00" b="1" i="1" u="none" baseline="0">
                <a:latin typeface="Arial CE"/>
                <a:ea typeface="Arial CE"/>
                <a:cs typeface="Arial CE"/>
              </a:rPr>
              <a:t>Wykres 1.  Odmiany wczesne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07875"/>
          <c:w val="0.884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korelacja_ziarno1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MAS 17G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MAS 15P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Silvinio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 Werena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ES Cirrius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Arturo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Falcone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15P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Laurinio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Ra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NK Falkone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Arabica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Salgado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Graneros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wykresy!$N$22:$N$30</c:f>
              <c:numCache/>
            </c:numRef>
          </c:xVal>
          <c:yVal>
            <c:numRef>
              <c:f>wykresy!$N$10:$N$18</c:f>
              <c:numCache/>
            </c:numRef>
          </c:yVal>
          <c:smooth val="0"/>
        </c:ser>
        <c:axId val="39594772"/>
        <c:axId val="20808629"/>
      </c:scatterChart>
      <c:valAx>
        <c:axId val="39594772"/>
        <c:scaling>
          <c:orientation val="maxMin"/>
          <c:max val="1.5"/>
          <c:min val="-2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Wilgotność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0808629"/>
        <c:crossesAt val="0"/>
        <c:crossBetween val="midCat"/>
        <c:dispUnits/>
        <c:majorUnit val="0.5"/>
        <c:minorUnit val="0.1"/>
      </c:valAx>
      <c:valAx>
        <c:axId val="20808629"/>
        <c:scaling>
          <c:orientation val="minMax"/>
          <c:max val="6"/>
          <c:min val="-10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E"/>
                    <a:ea typeface="Arial CE"/>
                    <a:cs typeface="Arial CE"/>
                  </a:rPr>
                  <a:t>Plon ziarna przy 14% zawartości wody, dt/haa </a:t>
                </a:r>
              </a:p>
            </c:rich>
          </c:tx>
          <c:layout>
            <c:manualLayout>
              <c:xMode val="factor"/>
              <c:yMode val="factor"/>
              <c:x val="0.266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594772"/>
        <c:crossesAt val="0"/>
        <c:crossBetween val="midCat"/>
        <c:dispUnits/>
        <c:majorUnit val="2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050" b="1" i="1" u="none" baseline="0">
                <a:latin typeface="Arial CE"/>
                <a:ea typeface="Arial CE"/>
                <a:cs typeface="Arial CE"/>
              </a:rPr>
              <a:t>Wykres 2.  Odmiany średnio wczesne
</a:t>
            </a:r>
            <a:r>
              <a:rPr lang="en-US" cap="none" sz="1150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09"/>
          <c:w val="0.8855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korelacja_ziarno2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 Rotango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Rivaldinio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Carolinio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Embelixx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Concord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Ambrosini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20S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Tolerance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 Multipass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Perinio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Kanonier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Tonino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Norico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Cockpit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Ricardinio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Metronom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Opcja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DKC3711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LG 30215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P8523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Abakus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 Gibuti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Sativo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P8134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1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wykresy!$N$67:$N$90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wykresy!$N$39:$N$62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axId val="53059934"/>
        <c:axId val="7777359"/>
      </c:scatterChart>
      <c:valAx>
        <c:axId val="53059934"/>
        <c:scaling>
          <c:orientation val="maxMin"/>
          <c:max val="4"/>
          <c:min val="-2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 CE"/>
                    <a:ea typeface="Arial CE"/>
                    <a:cs typeface="Arial CE"/>
                  </a:rPr>
                  <a:t>Wilgotność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777359"/>
        <c:crossesAt val="0"/>
        <c:crossBetween val="midCat"/>
        <c:dispUnits/>
        <c:majorUnit val="1"/>
        <c:minorUnit val="0.1"/>
      </c:valAx>
      <c:valAx>
        <c:axId val="7777359"/>
        <c:scaling>
          <c:orientation val="minMax"/>
          <c:max val="6"/>
          <c:min val="-8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 CE"/>
                    <a:ea typeface="Arial CE"/>
                    <a:cs typeface="Arial CE"/>
                  </a:rPr>
                  <a:t>Plon ziarna przy 14% zawartości wody, dt/haa </a:t>
                </a:r>
              </a:p>
            </c:rich>
          </c:tx>
          <c:layout>
            <c:manualLayout>
              <c:xMode val="factor"/>
              <c:yMode val="factor"/>
              <c:x val="0.26025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059934"/>
        <c:crossesAt val="0"/>
        <c:crossBetween val="midCat"/>
        <c:dispUnits/>
        <c:majorUnit val="2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25" b="1" i="1" u="none" baseline="0">
                <a:latin typeface="Arial CE"/>
                <a:ea typeface="Arial CE"/>
                <a:cs typeface="Arial CE"/>
              </a:rPr>
              <a:t>Wykres 3.  Odmiany średnio późne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>
        <c:manualLayout>
          <c:xMode val="factor"/>
          <c:yMode val="factor"/>
          <c:x val="0.026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0975"/>
          <c:w val="0.88325"/>
          <c:h val="0.8065"/>
        </c:manualLayout>
      </c:layout>
      <c:scatterChart>
        <c:scatterStyle val="lineMarker"/>
        <c:varyColors val="0"/>
        <c:ser>
          <c:idx val="0"/>
          <c:order val="0"/>
          <c:tx>
            <c:v>korelacja_ziarno3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DKC3623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LG30273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SY Enigma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latin typeface="Arial CE"/>
                        <a:ea typeface="Arial CE"/>
                        <a:cs typeface="Arial CE"/>
                      </a:rPr>
                      <a:t>ES Gallery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Herkuli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Lindsey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Carmen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P8589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Grosso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29H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</a:rPr>
                      <a:t>ES Carmen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</a:rPr>
                      <a:t>Ronaldinio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Sixxtus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2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P9027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wykresy!$N$114:$N$127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wykresy!$N$97:$N$110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2887368"/>
        <c:axId val="25986313"/>
      </c:scatterChart>
      <c:valAx>
        <c:axId val="2887368"/>
        <c:scaling>
          <c:orientation val="maxMin"/>
          <c:max val="2.5"/>
          <c:min val="-2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 CE"/>
                    <a:ea typeface="Arial CE"/>
                    <a:cs typeface="Arial CE"/>
                  </a:rPr>
                  <a:t>Wilgotnośc ziarna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986313"/>
        <c:crossesAt val="0"/>
        <c:crossBetween val="midCat"/>
        <c:dispUnits/>
        <c:majorUnit val="0.5"/>
        <c:minorUnit val="0.2"/>
      </c:valAx>
      <c:valAx>
        <c:axId val="25986313"/>
        <c:scaling>
          <c:orientation val="minMax"/>
          <c:max val="4"/>
          <c:min val="-5"/>
        </c:scaling>
        <c:axPos val="r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latin typeface="Arial CE"/>
                    <a:ea typeface="Arial CE"/>
                    <a:cs typeface="Arial CE"/>
                  </a:rPr>
                  <a:t>Plon ziarna przy 14% zawartości wody, dt/haa </a:t>
                </a:r>
              </a:p>
            </c:rich>
          </c:tx>
          <c:layout>
            <c:manualLayout>
              <c:xMode val="factor"/>
              <c:yMode val="factor"/>
              <c:x val="0.2597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87368"/>
        <c:crossesAt val="0"/>
        <c:crossBetween val="midCat"/>
        <c:dispUnits/>
        <c:majorUnit val="1"/>
        <c:minorUnit val="1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</cdr:x>
      <cdr:y>0.9375</cdr:y>
    </cdr:from>
    <cdr:to>
      <cdr:x>0.18375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0.165</cdr:x>
      <cdr:y>0.9375</cdr:y>
    </cdr:from>
    <cdr:to>
      <cdr:x>0.18375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0.17225</cdr:x>
      <cdr:y>0.93575</cdr:y>
    </cdr:from>
    <cdr:to>
      <cdr:x>0.191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49244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0.17225</cdr:x>
      <cdr:y>0.93575</cdr:y>
    </cdr:from>
    <cdr:to>
      <cdr:x>0.191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219200" y="49244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0.93775</cdr:y>
    </cdr:from>
    <cdr:to>
      <cdr:x>0.198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53054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0.1795</cdr:x>
      <cdr:y>0.93775</cdr:y>
    </cdr:from>
    <cdr:to>
      <cdr:x>0.198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285875" y="53054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4</xdr:row>
      <xdr:rowOff>19050</xdr:rowOff>
    </xdr:from>
    <xdr:to>
      <xdr:col>10</xdr:col>
      <xdr:colOff>571500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285750" y="695325"/>
        <a:ext cx="714375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41</xdr:row>
      <xdr:rowOff>47625</xdr:rowOff>
    </xdr:from>
    <xdr:to>
      <xdr:col>10</xdr:col>
      <xdr:colOff>514350</xdr:colOff>
      <xdr:row>73</xdr:row>
      <xdr:rowOff>133350</xdr:rowOff>
    </xdr:to>
    <xdr:graphicFrame>
      <xdr:nvGraphicFramePr>
        <xdr:cNvPr id="2" name="Chart 3"/>
        <xdr:cNvGraphicFramePr/>
      </xdr:nvGraphicFramePr>
      <xdr:xfrm>
        <a:off x="257175" y="6715125"/>
        <a:ext cx="711517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86</xdr:row>
      <xdr:rowOff>19050</xdr:rowOff>
    </xdr:from>
    <xdr:to>
      <xdr:col>10</xdr:col>
      <xdr:colOff>533400</xdr:colOff>
      <xdr:row>121</xdr:row>
      <xdr:rowOff>9525</xdr:rowOff>
    </xdr:to>
    <xdr:graphicFrame>
      <xdr:nvGraphicFramePr>
        <xdr:cNvPr id="3" name="Chart 4"/>
        <xdr:cNvGraphicFramePr/>
      </xdr:nvGraphicFramePr>
      <xdr:xfrm>
        <a:off x="190500" y="13973175"/>
        <a:ext cx="7200900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J64"/>
  <sheetViews>
    <sheetView tabSelected="1" workbookViewId="0" topLeftCell="A1">
      <selection activeCell="I44" sqref="I44"/>
    </sheetView>
  </sheetViews>
  <sheetFormatPr defaultColWidth="9.00390625" defaultRowHeight="12.75"/>
  <cols>
    <col min="1" max="1" width="5.375" style="0" customWidth="1"/>
    <col min="2" max="2" width="21.25390625" style="0" customWidth="1"/>
    <col min="3" max="3" width="16.625" style="0" customWidth="1"/>
    <col min="4" max="4" width="11.625" style="0" customWidth="1"/>
    <col min="5" max="5" width="11.00390625" style="0" customWidth="1"/>
    <col min="7" max="7" width="10.125" style="0" customWidth="1"/>
    <col min="8" max="8" width="9.00390625" style="0" customWidth="1"/>
  </cols>
  <sheetData>
    <row r="1" spans="1:9" s="2" customFormat="1" ht="42.75" customHeight="1">
      <c r="A1" s="71" t="s">
        <v>49</v>
      </c>
      <c r="B1" s="72"/>
      <c r="C1" s="72"/>
      <c r="D1" s="72"/>
      <c r="E1" s="72"/>
      <c r="F1" s="72"/>
      <c r="G1" s="72"/>
      <c r="H1" s="72"/>
      <c r="I1" s="4"/>
    </row>
    <row r="2" spans="1:9" s="2" customFormat="1" ht="16.5" customHeight="1">
      <c r="A2" s="74" t="s">
        <v>84</v>
      </c>
      <c r="B2" s="75"/>
      <c r="C2" s="75"/>
      <c r="D2" s="76" t="s">
        <v>35</v>
      </c>
      <c r="E2" s="76"/>
      <c r="F2" s="76" t="s">
        <v>36</v>
      </c>
      <c r="G2" s="76"/>
      <c r="H2" s="76"/>
      <c r="I2" s="4"/>
    </row>
    <row r="3" spans="1:8" s="2" customFormat="1" ht="15" customHeight="1">
      <c r="A3" s="75"/>
      <c r="B3" s="75"/>
      <c r="C3" s="75"/>
      <c r="D3" s="73" t="s">
        <v>9</v>
      </c>
      <c r="E3" s="73" t="s">
        <v>18</v>
      </c>
      <c r="F3" s="73" t="s">
        <v>6</v>
      </c>
      <c r="G3" s="77" t="s">
        <v>83</v>
      </c>
      <c r="H3" s="70" t="s">
        <v>7</v>
      </c>
    </row>
    <row r="4" spans="1:8" s="2" customFormat="1" ht="25.5" customHeight="1">
      <c r="A4" s="75"/>
      <c r="B4" s="75"/>
      <c r="C4" s="75"/>
      <c r="D4" s="73"/>
      <c r="E4" s="73"/>
      <c r="F4" s="73"/>
      <c r="G4" s="78"/>
      <c r="H4" s="70"/>
    </row>
    <row r="5" spans="1:8" s="2" customFormat="1" ht="15" customHeight="1">
      <c r="A5" s="65" t="s">
        <v>0</v>
      </c>
      <c r="B5" s="66"/>
      <c r="C5" s="66"/>
      <c r="D5" s="66"/>
      <c r="E5" s="66"/>
      <c r="F5" s="66"/>
      <c r="G5" s="66"/>
      <c r="H5" s="67"/>
    </row>
    <row r="6" spans="1:8" ht="12.75" customHeight="1">
      <c r="A6" s="68" t="s">
        <v>17</v>
      </c>
      <c r="B6" s="69"/>
      <c r="C6" s="69"/>
      <c r="D6" s="14">
        <v>74.33333333333333</v>
      </c>
      <c r="E6" s="19">
        <v>100</v>
      </c>
      <c r="F6" s="14">
        <v>21.55</v>
      </c>
      <c r="G6" s="14">
        <v>0</v>
      </c>
      <c r="H6" s="15"/>
    </row>
    <row r="7" spans="1:8" ht="12.75">
      <c r="A7" s="16" t="s">
        <v>5</v>
      </c>
      <c r="B7" s="16" t="s">
        <v>85</v>
      </c>
      <c r="C7" s="16" t="s">
        <v>8</v>
      </c>
      <c r="D7" s="14"/>
      <c r="E7" s="17"/>
      <c r="F7" s="11"/>
      <c r="G7" s="17"/>
      <c r="H7" s="6"/>
    </row>
    <row r="8" spans="1:9" ht="12.75">
      <c r="A8" s="25">
        <v>1</v>
      </c>
      <c r="B8" s="26" t="s">
        <v>28</v>
      </c>
      <c r="C8" s="27" t="s">
        <v>54</v>
      </c>
      <c r="D8" s="32">
        <v>79.5</v>
      </c>
      <c r="E8" s="17">
        <v>106.95067264573991</v>
      </c>
      <c r="F8" s="28">
        <v>22.7</v>
      </c>
      <c r="G8" s="11">
        <v>1.15</v>
      </c>
      <c r="H8" s="29">
        <v>5</v>
      </c>
      <c r="I8" s="8"/>
    </row>
    <row r="9" spans="1:9" ht="12.75">
      <c r="A9" s="25">
        <v>2</v>
      </c>
      <c r="B9" s="26" t="s">
        <v>28</v>
      </c>
      <c r="C9" s="31" t="s">
        <v>26</v>
      </c>
      <c r="D9" s="32">
        <v>76.5</v>
      </c>
      <c r="E9" s="17">
        <v>102.91479820627802</v>
      </c>
      <c r="F9" s="28">
        <v>19.9</v>
      </c>
      <c r="G9" s="11">
        <v>-1.65</v>
      </c>
      <c r="H9" s="29">
        <v>1</v>
      </c>
      <c r="I9" s="8"/>
    </row>
    <row r="10" spans="1:9" ht="12.75">
      <c r="A10" s="25">
        <v>3</v>
      </c>
      <c r="B10" s="26" t="s">
        <v>79</v>
      </c>
      <c r="C10" s="27" t="s">
        <v>52</v>
      </c>
      <c r="D10" s="32">
        <v>75.1</v>
      </c>
      <c r="E10" s="17">
        <v>101.03139013452915</v>
      </c>
      <c r="F10" s="28">
        <v>21.7</v>
      </c>
      <c r="G10" s="11">
        <v>0.15000000000000213</v>
      </c>
      <c r="H10" s="29">
        <v>4</v>
      </c>
      <c r="I10" s="8"/>
    </row>
    <row r="11" spans="1:8" ht="12.75">
      <c r="A11" s="25">
        <v>4</v>
      </c>
      <c r="B11" s="26" t="s">
        <v>80</v>
      </c>
      <c r="C11" s="27" t="s">
        <v>53</v>
      </c>
      <c r="D11" s="32">
        <v>74.4</v>
      </c>
      <c r="E11" s="17">
        <v>100.08968609865472</v>
      </c>
      <c r="F11" s="28">
        <v>20.9</v>
      </c>
      <c r="G11" s="11">
        <v>-0.6499999999999986</v>
      </c>
      <c r="H11" s="29">
        <v>2</v>
      </c>
    </row>
    <row r="12" spans="1:10" ht="12.75">
      <c r="A12" s="25">
        <v>5</v>
      </c>
      <c r="B12" s="30" t="s">
        <v>27</v>
      </c>
      <c r="C12" s="27" t="s">
        <v>51</v>
      </c>
      <c r="D12" s="32">
        <v>74.3</v>
      </c>
      <c r="E12" s="17">
        <v>99.95515695067266</v>
      </c>
      <c r="F12" s="28">
        <v>22.8</v>
      </c>
      <c r="G12" s="11">
        <v>1.25</v>
      </c>
      <c r="H12" s="29">
        <v>6</v>
      </c>
      <c r="I12" s="8"/>
      <c r="J12" s="8"/>
    </row>
    <row r="13" spans="1:9" ht="12.75">
      <c r="A13" s="25">
        <v>6</v>
      </c>
      <c r="B13" s="58" t="s">
        <v>41</v>
      </c>
      <c r="C13" s="27" t="s">
        <v>50</v>
      </c>
      <c r="D13" s="32">
        <v>66.2</v>
      </c>
      <c r="E13" s="17">
        <v>89.05829596412556</v>
      </c>
      <c r="F13" s="28">
        <v>21.3</v>
      </c>
      <c r="G13" s="11">
        <v>-0.24999999999999645</v>
      </c>
      <c r="H13" s="29">
        <v>3</v>
      </c>
      <c r="I13" s="8"/>
    </row>
    <row r="14" spans="1:8" ht="12.75" customHeight="1">
      <c r="A14" s="42"/>
      <c r="B14" s="43"/>
      <c r="C14" s="18" t="s">
        <v>1</v>
      </c>
      <c r="D14" s="6">
        <v>5.9</v>
      </c>
      <c r="E14" s="6"/>
      <c r="F14" s="6">
        <v>5</v>
      </c>
      <c r="G14" s="37"/>
      <c r="H14" s="37"/>
    </row>
    <row r="15" spans="1:8" ht="12.75" customHeight="1">
      <c r="A15" s="44"/>
      <c r="B15" s="45"/>
      <c r="C15" s="39" t="s">
        <v>4</v>
      </c>
      <c r="D15" s="40">
        <v>4.17</v>
      </c>
      <c r="E15" s="41">
        <v>5.6</v>
      </c>
      <c r="F15" s="40">
        <v>1.23</v>
      </c>
      <c r="G15" s="38"/>
      <c r="H15" s="38"/>
    </row>
    <row r="16" spans="1:8" ht="13.5" customHeight="1">
      <c r="A16" s="65" t="s">
        <v>3</v>
      </c>
      <c r="B16" s="66"/>
      <c r="C16" s="66"/>
      <c r="D16" s="66"/>
      <c r="E16" s="66"/>
      <c r="F16" s="66"/>
      <c r="G16" s="66"/>
      <c r="H16" s="67"/>
    </row>
    <row r="17" spans="1:8" ht="12.75" customHeight="1">
      <c r="A17" s="68" t="s">
        <v>17</v>
      </c>
      <c r="B17" s="69"/>
      <c r="C17" s="69"/>
      <c r="D17" s="15">
        <v>76.5375</v>
      </c>
      <c r="E17" s="20">
        <v>100</v>
      </c>
      <c r="F17" s="15">
        <v>21.033333333333335</v>
      </c>
      <c r="G17" s="15">
        <v>0</v>
      </c>
      <c r="H17" s="15"/>
    </row>
    <row r="18" spans="1:8" ht="12.75">
      <c r="A18" s="16" t="s">
        <v>5</v>
      </c>
      <c r="B18" s="16" t="s">
        <v>85</v>
      </c>
      <c r="C18" s="56" t="s">
        <v>8</v>
      </c>
      <c r="D18" s="41"/>
      <c r="E18" s="21"/>
      <c r="F18" s="6"/>
      <c r="G18" s="6"/>
      <c r="H18" s="6"/>
    </row>
    <row r="19" spans="1:9" ht="12.75" customHeight="1">
      <c r="A19" s="25">
        <v>1</v>
      </c>
      <c r="B19" s="55" t="s">
        <v>80</v>
      </c>
      <c r="C19" s="63" t="s">
        <v>69</v>
      </c>
      <c r="D19" s="14">
        <v>82</v>
      </c>
      <c r="E19" s="53">
        <v>107.13702433447658</v>
      </c>
      <c r="F19" s="28">
        <v>20.3</v>
      </c>
      <c r="G19" s="11">
        <v>-0.7333333333333343</v>
      </c>
      <c r="H19" s="29">
        <v>8</v>
      </c>
      <c r="I19" s="8"/>
    </row>
    <row r="20" spans="1:9" ht="12.75" customHeight="1">
      <c r="A20" s="25">
        <v>2</v>
      </c>
      <c r="B20" s="55" t="s">
        <v>79</v>
      </c>
      <c r="C20" s="63" t="s">
        <v>48</v>
      </c>
      <c r="D20" s="14">
        <v>79.5</v>
      </c>
      <c r="E20" s="53">
        <v>103.8706516413523</v>
      </c>
      <c r="F20" s="28">
        <v>20.7</v>
      </c>
      <c r="G20" s="11">
        <v>-0.3333333333333357</v>
      </c>
      <c r="H20" s="29">
        <v>12</v>
      </c>
      <c r="I20" s="8"/>
    </row>
    <row r="21" spans="1:9" ht="12.75" customHeight="1">
      <c r="A21" s="25">
        <v>3</v>
      </c>
      <c r="B21" s="54" t="s">
        <v>79</v>
      </c>
      <c r="C21" s="63" t="s">
        <v>64</v>
      </c>
      <c r="D21" s="57">
        <v>78.8</v>
      </c>
      <c r="E21" s="53">
        <v>102.95606728727749</v>
      </c>
      <c r="F21" s="28">
        <v>20</v>
      </c>
      <c r="G21" s="11">
        <v>-1.033333333333335</v>
      </c>
      <c r="H21" s="29">
        <v>6</v>
      </c>
      <c r="I21" s="8"/>
    </row>
    <row r="22" spans="1:9" ht="12.75" customHeight="1">
      <c r="A22" s="25">
        <v>4</v>
      </c>
      <c r="B22" s="55" t="s">
        <v>19</v>
      </c>
      <c r="C22" s="63" t="s">
        <v>76</v>
      </c>
      <c r="D22" s="14">
        <v>78.6</v>
      </c>
      <c r="E22" s="53">
        <v>102.69475747182753</v>
      </c>
      <c r="F22" s="28">
        <v>22.4</v>
      </c>
      <c r="G22" s="11">
        <v>1.3666666666666636</v>
      </c>
      <c r="H22" s="29">
        <v>20</v>
      </c>
      <c r="I22" s="8"/>
    </row>
    <row r="23" spans="1:9" ht="12.75" customHeight="1">
      <c r="A23" s="25">
        <v>5</v>
      </c>
      <c r="B23" s="54" t="s">
        <v>27</v>
      </c>
      <c r="C23" s="63" t="s">
        <v>43</v>
      </c>
      <c r="D23" s="57">
        <v>78.2</v>
      </c>
      <c r="E23" s="53">
        <v>102.17213784092766</v>
      </c>
      <c r="F23" s="28">
        <v>20</v>
      </c>
      <c r="G23" s="11">
        <v>-1.033333333333335</v>
      </c>
      <c r="H23" s="29">
        <v>7</v>
      </c>
      <c r="I23" s="8"/>
    </row>
    <row r="24" spans="1:9" ht="12.75" customHeight="1">
      <c r="A24" s="25">
        <v>6</v>
      </c>
      <c r="B24" s="54" t="s">
        <v>79</v>
      </c>
      <c r="C24" s="63" t="s">
        <v>63</v>
      </c>
      <c r="D24" s="57">
        <v>77.9</v>
      </c>
      <c r="E24" s="53">
        <v>101.78017311775275</v>
      </c>
      <c r="F24" s="28">
        <v>20.6</v>
      </c>
      <c r="G24" s="11">
        <v>-0.43333333333333357</v>
      </c>
      <c r="H24" s="29">
        <v>10</v>
      </c>
      <c r="I24" s="8"/>
    </row>
    <row r="25" spans="1:9" ht="12.75" customHeight="1">
      <c r="A25" s="25">
        <v>7</v>
      </c>
      <c r="B25" s="54" t="s">
        <v>28</v>
      </c>
      <c r="C25" s="63" t="s">
        <v>57</v>
      </c>
      <c r="D25" s="57">
        <v>77.7</v>
      </c>
      <c r="E25" s="53">
        <v>101.5188633023028</v>
      </c>
      <c r="F25" s="28">
        <v>21.6</v>
      </c>
      <c r="G25" s="11">
        <v>0.5666666666666664</v>
      </c>
      <c r="H25" s="29">
        <v>19</v>
      </c>
      <c r="I25" s="8"/>
    </row>
    <row r="26" spans="1:9" ht="12.75" customHeight="1">
      <c r="A26" s="25">
        <v>8</v>
      </c>
      <c r="B26" s="54" t="s">
        <v>27</v>
      </c>
      <c r="C26" s="63" t="s">
        <v>44</v>
      </c>
      <c r="D26" s="57">
        <v>77.6</v>
      </c>
      <c r="E26" s="53">
        <v>101.38820839457783</v>
      </c>
      <c r="F26" s="28">
        <v>23</v>
      </c>
      <c r="G26" s="11">
        <v>1.966666666666665</v>
      </c>
      <c r="H26" s="29">
        <v>23</v>
      </c>
      <c r="I26" s="8"/>
    </row>
    <row r="27" spans="1:9" ht="12.75" customHeight="1">
      <c r="A27" s="25">
        <v>9</v>
      </c>
      <c r="B27" s="55" t="s">
        <v>80</v>
      </c>
      <c r="C27" s="63" t="s">
        <v>45</v>
      </c>
      <c r="D27" s="14">
        <v>77.3</v>
      </c>
      <c r="E27" s="53">
        <v>100.99624367140292</v>
      </c>
      <c r="F27" s="28">
        <v>20.6</v>
      </c>
      <c r="G27" s="11">
        <v>-0.43333333333333357</v>
      </c>
      <c r="H27" s="29">
        <v>11</v>
      </c>
      <c r="I27" s="8"/>
    </row>
    <row r="28" spans="1:9" ht="12.75" customHeight="1">
      <c r="A28" s="25">
        <v>10</v>
      </c>
      <c r="B28" s="54" t="s">
        <v>79</v>
      </c>
      <c r="C28" s="63" t="s">
        <v>61</v>
      </c>
      <c r="D28" s="57">
        <v>77.3</v>
      </c>
      <c r="E28" s="53">
        <v>100.99624367140292</v>
      </c>
      <c r="F28" s="28">
        <v>22.6</v>
      </c>
      <c r="G28" s="11">
        <v>1.5666666666666664</v>
      </c>
      <c r="H28" s="29">
        <v>21</v>
      </c>
      <c r="I28" s="8"/>
    </row>
    <row r="29" spans="1:9" ht="12.75" customHeight="1">
      <c r="A29" s="25">
        <v>11</v>
      </c>
      <c r="B29" s="54" t="s">
        <v>40</v>
      </c>
      <c r="C29" s="63" t="s">
        <v>66</v>
      </c>
      <c r="D29" s="57">
        <v>77.3</v>
      </c>
      <c r="E29" s="53">
        <v>100.99624367140292</v>
      </c>
      <c r="F29" s="28">
        <v>21.6</v>
      </c>
      <c r="G29" s="11">
        <v>0.5666666666666664</v>
      </c>
      <c r="H29" s="29">
        <v>18</v>
      </c>
      <c r="I29" s="8"/>
    </row>
    <row r="30" spans="1:9" ht="12.75" customHeight="1">
      <c r="A30" s="25">
        <v>12</v>
      </c>
      <c r="B30" s="54" t="s">
        <v>41</v>
      </c>
      <c r="C30" s="63" t="s">
        <v>58</v>
      </c>
      <c r="D30" s="57">
        <v>76.7</v>
      </c>
      <c r="E30" s="53">
        <v>100.2123142250531</v>
      </c>
      <c r="F30" s="28">
        <v>19.5</v>
      </c>
      <c r="G30" s="11">
        <v>-1.533333333333335</v>
      </c>
      <c r="H30" s="29">
        <v>1</v>
      </c>
      <c r="I30" s="8"/>
    </row>
    <row r="31" spans="1:9" ht="12.75">
      <c r="A31" s="25">
        <v>13</v>
      </c>
      <c r="B31" s="54" t="s">
        <v>30</v>
      </c>
      <c r="C31" s="63" t="s">
        <v>56</v>
      </c>
      <c r="D31" s="57">
        <v>76.7</v>
      </c>
      <c r="E31" s="53">
        <v>100.2123142250531</v>
      </c>
      <c r="F31" s="28">
        <v>19.7</v>
      </c>
      <c r="G31" s="11">
        <v>-1.3333333333333357</v>
      </c>
      <c r="H31" s="29">
        <v>4</v>
      </c>
      <c r="I31" s="8"/>
    </row>
    <row r="32" spans="1:9" ht="12.75">
      <c r="A32" s="25">
        <v>14</v>
      </c>
      <c r="B32" s="55" t="s">
        <v>79</v>
      </c>
      <c r="C32" s="63" t="s">
        <v>67</v>
      </c>
      <c r="D32" s="14">
        <v>76.6</v>
      </c>
      <c r="E32" s="53">
        <v>100.0816593173281</v>
      </c>
      <c r="F32" s="28">
        <v>21</v>
      </c>
      <c r="G32" s="11">
        <v>-0.03333333333333499</v>
      </c>
      <c r="H32" s="29">
        <v>14</v>
      </c>
      <c r="I32" s="8"/>
    </row>
    <row r="33" spans="1:9" ht="12.75">
      <c r="A33" s="25">
        <v>15</v>
      </c>
      <c r="B33" s="54" t="s">
        <v>81</v>
      </c>
      <c r="C33" s="63" t="s">
        <v>42</v>
      </c>
      <c r="D33" s="57">
        <v>76.5</v>
      </c>
      <c r="E33" s="53">
        <v>99.95100440960314</v>
      </c>
      <c r="F33" s="28">
        <v>20.8</v>
      </c>
      <c r="G33" s="11">
        <v>-0.23333333333333428</v>
      </c>
      <c r="H33" s="29">
        <v>13</v>
      </c>
      <c r="I33" s="8"/>
    </row>
    <row r="34" spans="1:9" ht="13.5" customHeight="1">
      <c r="A34" s="25">
        <v>16</v>
      </c>
      <c r="B34" s="54" t="s">
        <v>27</v>
      </c>
      <c r="C34" s="63" t="s">
        <v>65</v>
      </c>
      <c r="D34" s="57">
        <v>76.3</v>
      </c>
      <c r="E34" s="53">
        <v>99.6896945941532</v>
      </c>
      <c r="F34" s="28">
        <v>21.2</v>
      </c>
      <c r="G34" s="11">
        <v>0.1666666666666643</v>
      </c>
      <c r="H34" s="29">
        <v>16</v>
      </c>
      <c r="I34" s="8"/>
    </row>
    <row r="35" spans="1:9" ht="12.75">
      <c r="A35" s="25">
        <v>17</v>
      </c>
      <c r="B35" s="55" t="s">
        <v>41</v>
      </c>
      <c r="C35" s="63" t="s">
        <v>59</v>
      </c>
      <c r="D35" s="14">
        <v>76.2</v>
      </c>
      <c r="E35" s="53">
        <v>99.55903968642824</v>
      </c>
      <c r="F35" s="28">
        <v>21.4</v>
      </c>
      <c r="G35" s="11">
        <v>0.3666666666666636</v>
      </c>
      <c r="H35" s="29">
        <v>17</v>
      </c>
      <c r="I35" s="8"/>
    </row>
    <row r="36" spans="1:9" ht="12.75" customHeight="1">
      <c r="A36" s="25">
        <v>18</v>
      </c>
      <c r="B36" s="26" t="s">
        <v>79</v>
      </c>
      <c r="C36" s="63" t="s">
        <v>78</v>
      </c>
      <c r="D36" s="14">
        <v>75.7</v>
      </c>
      <c r="E36" s="53">
        <v>98.90576514780336</v>
      </c>
      <c r="F36" s="28">
        <v>21</v>
      </c>
      <c r="G36" s="11">
        <v>-0.03333333333333499</v>
      </c>
      <c r="H36" s="29">
        <v>15</v>
      </c>
      <c r="I36" s="8"/>
    </row>
    <row r="37" spans="1:9" ht="12.75" customHeight="1">
      <c r="A37" s="25">
        <v>19</v>
      </c>
      <c r="B37" s="54" t="s">
        <v>27</v>
      </c>
      <c r="C37" s="63" t="s">
        <v>37</v>
      </c>
      <c r="D37" s="57">
        <v>75.7</v>
      </c>
      <c r="E37" s="53">
        <v>98.90576514780336</v>
      </c>
      <c r="F37" s="28">
        <v>20.5</v>
      </c>
      <c r="G37" s="11">
        <v>-0.533333333333335</v>
      </c>
      <c r="H37" s="29">
        <v>9</v>
      </c>
      <c r="I37" s="8"/>
    </row>
    <row r="38" spans="1:9" ht="12.75" customHeight="1">
      <c r="A38" s="25">
        <v>20</v>
      </c>
      <c r="B38" s="55" t="s">
        <v>82</v>
      </c>
      <c r="C38" s="63" t="s">
        <v>77</v>
      </c>
      <c r="D38" s="14">
        <v>74.8</v>
      </c>
      <c r="E38" s="53">
        <v>97.72987097827863</v>
      </c>
      <c r="F38" s="28">
        <v>19.5</v>
      </c>
      <c r="G38" s="11">
        <v>-1.533333333333335</v>
      </c>
      <c r="H38" s="29">
        <v>2</v>
      </c>
      <c r="I38" s="8"/>
    </row>
    <row r="39" spans="1:9" ht="12.75" customHeight="1">
      <c r="A39" s="25">
        <v>21</v>
      </c>
      <c r="B39" s="54" t="s">
        <v>27</v>
      </c>
      <c r="C39" s="63" t="s">
        <v>55</v>
      </c>
      <c r="D39" s="57">
        <v>73.5</v>
      </c>
      <c r="E39" s="53">
        <v>96.031357177854</v>
      </c>
      <c r="F39" s="28">
        <v>19.9</v>
      </c>
      <c r="G39" s="11">
        <v>-1.1333333333333364</v>
      </c>
      <c r="H39" s="29">
        <v>5</v>
      </c>
      <c r="I39" s="8"/>
    </row>
    <row r="40" spans="1:9" ht="12.75" customHeight="1">
      <c r="A40" s="25">
        <v>22</v>
      </c>
      <c r="B40" s="55" t="s">
        <v>80</v>
      </c>
      <c r="C40" s="63" t="s">
        <v>68</v>
      </c>
      <c r="D40" s="14">
        <v>73.4</v>
      </c>
      <c r="E40" s="53">
        <v>95.90070227012903</v>
      </c>
      <c r="F40" s="28">
        <v>24.5</v>
      </c>
      <c r="G40" s="11">
        <v>3.466666666666665</v>
      </c>
      <c r="H40" s="29">
        <v>24</v>
      </c>
      <c r="I40" s="8"/>
    </row>
    <row r="41" spans="1:9" ht="12.75" customHeight="1">
      <c r="A41" s="25">
        <v>23</v>
      </c>
      <c r="B41" s="55" t="s">
        <v>41</v>
      </c>
      <c r="C41" s="63" t="s">
        <v>62</v>
      </c>
      <c r="D41" s="14">
        <v>73.1</v>
      </c>
      <c r="E41" s="53">
        <v>95.50873754695411</v>
      </c>
      <c r="F41" s="28">
        <v>22.8</v>
      </c>
      <c r="G41" s="11">
        <v>1.7666666666666657</v>
      </c>
      <c r="H41" s="29">
        <v>22</v>
      </c>
      <c r="I41" s="8"/>
    </row>
    <row r="42" spans="1:9" ht="12.75" customHeight="1">
      <c r="A42" s="25">
        <v>24</v>
      </c>
      <c r="B42" s="55" t="s">
        <v>82</v>
      </c>
      <c r="C42" s="63" t="s">
        <v>60</v>
      </c>
      <c r="D42" s="57">
        <v>69.5</v>
      </c>
      <c r="E42" s="53">
        <v>90.80516086885514</v>
      </c>
      <c r="F42" s="28">
        <v>19.6</v>
      </c>
      <c r="G42" s="11">
        <v>-1.4333333333333336</v>
      </c>
      <c r="H42" s="29">
        <v>3</v>
      </c>
      <c r="I42" s="8"/>
    </row>
    <row r="43" spans="1:8" ht="12.75" customHeight="1">
      <c r="A43" s="42"/>
      <c r="B43" s="43"/>
      <c r="C43" s="18" t="s">
        <v>1</v>
      </c>
      <c r="D43" s="6">
        <v>3.3</v>
      </c>
      <c r="E43" s="6"/>
      <c r="F43" s="6">
        <v>6.1</v>
      </c>
      <c r="G43" s="46"/>
      <c r="H43" s="47"/>
    </row>
    <row r="44" spans="1:8" ht="12.75" customHeight="1">
      <c r="A44" s="44"/>
      <c r="B44" s="45"/>
      <c r="C44" s="18" t="s">
        <v>4</v>
      </c>
      <c r="D44" s="7">
        <v>3.96</v>
      </c>
      <c r="E44" s="6">
        <v>5.2</v>
      </c>
      <c r="F44" s="7">
        <v>1.13</v>
      </c>
      <c r="G44" s="48"/>
      <c r="H44" s="49"/>
    </row>
    <row r="45" spans="1:8" ht="15" customHeight="1">
      <c r="A45" s="65" t="s">
        <v>2</v>
      </c>
      <c r="B45" s="66"/>
      <c r="C45" s="66"/>
      <c r="D45" s="66"/>
      <c r="E45" s="66"/>
      <c r="F45" s="66"/>
      <c r="G45" s="66"/>
      <c r="H45" s="67"/>
    </row>
    <row r="46" spans="1:8" ht="12.75" customHeight="1">
      <c r="A46" s="68" t="s">
        <v>17</v>
      </c>
      <c r="B46" s="69"/>
      <c r="C46" s="69"/>
      <c r="D46" s="15">
        <v>78.7</v>
      </c>
      <c r="E46" s="20">
        <v>100</v>
      </c>
      <c r="F46" s="15">
        <v>20.91111111111111</v>
      </c>
      <c r="G46" s="15">
        <v>0</v>
      </c>
      <c r="H46" s="15"/>
    </row>
    <row r="47" spans="1:8" ht="12.75">
      <c r="A47" s="16" t="s">
        <v>5</v>
      </c>
      <c r="B47" s="16" t="s">
        <v>85</v>
      </c>
      <c r="C47" s="16" t="s">
        <v>8</v>
      </c>
      <c r="D47" s="41"/>
      <c r="E47" s="6"/>
      <c r="F47" s="6"/>
      <c r="G47" s="21"/>
      <c r="H47" s="6"/>
    </row>
    <row r="48" spans="1:9" ht="12.75" customHeight="1">
      <c r="A48" s="25">
        <v>1</v>
      </c>
      <c r="B48" s="26" t="s">
        <v>81</v>
      </c>
      <c r="C48" s="27" t="s">
        <v>46</v>
      </c>
      <c r="D48" s="62">
        <v>82.1</v>
      </c>
      <c r="E48" s="53">
        <v>104.32020330368488</v>
      </c>
      <c r="F48" s="28">
        <v>20.8</v>
      </c>
      <c r="G48" s="11">
        <v>-0.11111111111111072</v>
      </c>
      <c r="H48" s="29">
        <v>5</v>
      </c>
      <c r="I48" s="10"/>
    </row>
    <row r="49" spans="1:8" ht="12.75">
      <c r="A49" s="25">
        <v>2</v>
      </c>
      <c r="B49" s="26" t="s">
        <v>30</v>
      </c>
      <c r="C49" s="27" t="s">
        <v>70</v>
      </c>
      <c r="D49" s="62">
        <v>81.7</v>
      </c>
      <c r="E49" s="53">
        <v>103.81194409148665</v>
      </c>
      <c r="F49" s="28">
        <v>21.9</v>
      </c>
      <c r="G49" s="11">
        <v>0.9888888888888872</v>
      </c>
      <c r="H49" s="29">
        <v>7</v>
      </c>
    </row>
    <row r="50" spans="1:8" ht="12.75">
      <c r="A50" s="25">
        <v>3</v>
      </c>
      <c r="B50" s="26" t="s">
        <v>80</v>
      </c>
      <c r="C50" s="27" t="s">
        <v>75</v>
      </c>
      <c r="D50" s="62">
        <v>81.5</v>
      </c>
      <c r="E50" s="53">
        <v>103.55781448538754</v>
      </c>
      <c r="F50" s="28">
        <v>20.8</v>
      </c>
      <c r="G50" s="11">
        <v>-0.11111111111111072</v>
      </c>
      <c r="H50" s="29">
        <v>6</v>
      </c>
    </row>
    <row r="51" spans="1:8" ht="12.75">
      <c r="A51" s="25">
        <v>4</v>
      </c>
      <c r="B51" s="26" t="s">
        <v>27</v>
      </c>
      <c r="C51" s="27" t="s">
        <v>72</v>
      </c>
      <c r="D51" s="62">
        <v>81.4</v>
      </c>
      <c r="E51" s="53">
        <v>103.430749682338</v>
      </c>
      <c r="F51" s="28">
        <v>20.7</v>
      </c>
      <c r="G51" s="11">
        <v>-0.21111111111111214</v>
      </c>
      <c r="H51" s="29">
        <v>4</v>
      </c>
    </row>
    <row r="52" spans="1:8" ht="12.75">
      <c r="A52" s="25">
        <v>5</v>
      </c>
      <c r="B52" s="26" t="s">
        <v>29</v>
      </c>
      <c r="C52" s="27" t="s">
        <v>73</v>
      </c>
      <c r="D52" s="62">
        <v>78.6</v>
      </c>
      <c r="E52" s="53">
        <v>99.87293519695044</v>
      </c>
      <c r="F52" s="28">
        <v>23</v>
      </c>
      <c r="G52" s="11">
        <v>2.0888888888888886</v>
      </c>
      <c r="H52" s="29">
        <v>9</v>
      </c>
    </row>
    <row r="53" spans="1:8" ht="12.75">
      <c r="A53" s="25">
        <v>6</v>
      </c>
      <c r="B53" s="26" t="s">
        <v>30</v>
      </c>
      <c r="C53" s="27" t="s">
        <v>71</v>
      </c>
      <c r="D53" s="62">
        <v>77.6</v>
      </c>
      <c r="E53" s="53">
        <v>98.60228716645487</v>
      </c>
      <c r="F53" s="28">
        <v>20.3</v>
      </c>
      <c r="G53" s="11">
        <v>-0.6111111111111107</v>
      </c>
      <c r="H53" s="29">
        <v>3</v>
      </c>
    </row>
    <row r="54" spans="1:8" ht="12.75" customHeight="1">
      <c r="A54" s="25">
        <v>7</v>
      </c>
      <c r="B54" s="26" t="s">
        <v>27</v>
      </c>
      <c r="C54" s="27" t="s">
        <v>38</v>
      </c>
      <c r="D54" s="62">
        <v>75.9</v>
      </c>
      <c r="E54" s="53">
        <v>96.44218551461246</v>
      </c>
      <c r="F54" s="28">
        <v>19.5</v>
      </c>
      <c r="G54" s="11">
        <v>-1.4111111111111114</v>
      </c>
      <c r="H54" s="29">
        <v>2</v>
      </c>
    </row>
    <row r="55" spans="1:8" ht="12.75">
      <c r="A55" s="25">
        <v>8</v>
      </c>
      <c r="B55" s="26" t="s">
        <v>82</v>
      </c>
      <c r="C55" s="27" t="s">
        <v>74</v>
      </c>
      <c r="D55" s="62">
        <v>75.2</v>
      </c>
      <c r="E55" s="53">
        <v>95.55273189326556</v>
      </c>
      <c r="F55" s="28">
        <v>19</v>
      </c>
      <c r="G55" s="11">
        <v>-1.9111111111111114</v>
      </c>
      <c r="H55" s="29">
        <v>1</v>
      </c>
    </row>
    <row r="56" spans="1:8" ht="12.75" customHeight="1">
      <c r="A56" s="25">
        <v>9</v>
      </c>
      <c r="B56" s="26" t="s">
        <v>82</v>
      </c>
      <c r="C56" s="27" t="s">
        <v>47</v>
      </c>
      <c r="D56" s="62">
        <v>74.3</v>
      </c>
      <c r="E56" s="53">
        <v>94.40914866581956</v>
      </c>
      <c r="F56" s="28">
        <v>22.2</v>
      </c>
      <c r="G56" s="11">
        <v>1.2888888888888879</v>
      </c>
      <c r="H56" s="29">
        <v>8</v>
      </c>
    </row>
    <row r="57" spans="1:8" ht="12.75">
      <c r="A57" s="42"/>
      <c r="B57" s="43"/>
      <c r="C57" s="18" t="s">
        <v>1</v>
      </c>
      <c r="D57" s="6">
        <v>3.9</v>
      </c>
      <c r="E57" s="6"/>
      <c r="F57" s="6">
        <v>5.6</v>
      </c>
      <c r="G57" s="46"/>
      <c r="H57" s="47"/>
    </row>
    <row r="58" spans="1:8" ht="12.75">
      <c r="A58" s="50"/>
      <c r="B58" s="51"/>
      <c r="C58" s="18" t="s">
        <v>4</v>
      </c>
      <c r="D58" s="7">
        <v>3.81</v>
      </c>
      <c r="E58" s="6">
        <v>4.8</v>
      </c>
      <c r="F58" s="7">
        <v>1.14</v>
      </c>
      <c r="G58" s="37"/>
      <c r="H58" s="38"/>
    </row>
    <row r="59" spans="1:8" ht="13.5" customHeight="1">
      <c r="A59" s="5"/>
      <c r="B59" s="13" t="s">
        <v>12</v>
      </c>
      <c r="C59" s="3"/>
      <c r="D59" s="3"/>
      <c r="E59" s="3"/>
      <c r="F59" s="3"/>
      <c r="G59" s="60"/>
      <c r="H59" s="61"/>
    </row>
    <row r="60" ht="15">
      <c r="B60" s="12" t="s">
        <v>10</v>
      </c>
    </row>
    <row r="61" ht="15">
      <c r="B61" s="12" t="s">
        <v>11</v>
      </c>
    </row>
    <row r="62" ht="15">
      <c r="B62" s="12" t="s">
        <v>39</v>
      </c>
    </row>
    <row r="63" ht="12.75">
      <c r="B63" s="59"/>
    </row>
    <row r="64" spans="4:5" ht="12.75">
      <c r="D64" s="1"/>
      <c r="E64" s="52"/>
    </row>
    <row r="84" ht="12.75" customHeight="1"/>
    <row r="86" ht="13.5" customHeight="1"/>
    <row r="104" ht="15.75" customHeight="1"/>
  </sheetData>
  <mergeCells count="15">
    <mergeCell ref="A1:H1"/>
    <mergeCell ref="D3:D4"/>
    <mergeCell ref="E3:E4"/>
    <mergeCell ref="A17:C17"/>
    <mergeCell ref="A16:H16"/>
    <mergeCell ref="A2:C4"/>
    <mergeCell ref="D2:E2"/>
    <mergeCell ref="F2:H2"/>
    <mergeCell ref="F3:F4"/>
    <mergeCell ref="G3:G4"/>
    <mergeCell ref="A45:H45"/>
    <mergeCell ref="A46:C46"/>
    <mergeCell ref="H3:H4"/>
    <mergeCell ref="A5:H5"/>
    <mergeCell ref="A6:C6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O284"/>
  <sheetViews>
    <sheetView workbookViewId="0" topLeftCell="A1">
      <selection activeCell="L4" sqref="L4"/>
    </sheetView>
  </sheetViews>
  <sheetFormatPr defaultColWidth="9.00390625" defaultRowHeight="12.75"/>
  <cols>
    <col min="12" max="12" width="14.25390625" style="0" customWidth="1"/>
  </cols>
  <sheetData>
    <row r="2" ht="12.75">
      <c r="M2" s="35" t="s">
        <v>13</v>
      </c>
    </row>
    <row r="3" spans="2:13" ht="15">
      <c r="B3" s="9" t="s">
        <v>86</v>
      </c>
      <c r="M3" s="35" t="s">
        <v>31</v>
      </c>
    </row>
    <row r="4" spans="12:13" ht="12.75">
      <c r="L4" s="24"/>
      <c r="M4" s="24"/>
    </row>
    <row r="5" ht="12.75">
      <c r="M5" s="24"/>
    </row>
    <row r="6" spans="13:14" ht="12.75">
      <c r="M6" s="22" t="s">
        <v>13</v>
      </c>
      <c r="N6" s="23"/>
    </row>
    <row r="7" spans="12:15" ht="12.75">
      <c r="L7" s="24" t="s">
        <v>20</v>
      </c>
      <c r="M7" s="23" t="s">
        <v>14</v>
      </c>
      <c r="N7" s="23" t="s">
        <v>15</v>
      </c>
      <c r="O7" s="36"/>
    </row>
    <row r="8" spans="13:14" ht="12.75">
      <c r="M8" s="23"/>
      <c r="N8" s="23" t="s">
        <v>16</v>
      </c>
    </row>
    <row r="9" spans="13:14" ht="12.75">
      <c r="M9" s="24"/>
      <c r="N9" s="24"/>
    </row>
    <row r="10" spans="12:15" ht="12.75">
      <c r="L10" s="24" t="str">
        <f>'tabela 1'!C8</f>
        <v>MAS 17G     CCA</v>
      </c>
      <c r="M10" s="33">
        <f>'tabela 1'!D8</f>
        <v>79.5</v>
      </c>
      <c r="N10" s="23">
        <f>M10-M20</f>
        <v>5.166666666666671</v>
      </c>
      <c r="O10" s="35" t="s">
        <v>32</v>
      </c>
    </row>
    <row r="11" spans="12:15" ht="12.75">
      <c r="L11" s="24" t="str">
        <f>'tabela 1'!C9</f>
        <v>MAS 15P</v>
      </c>
      <c r="M11" s="33">
        <f>'tabela 1'!D9</f>
        <v>76.5</v>
      </c>
      <c r="N11" s="23">
        <f>M11-M20</f>
        <v>2.1666666666666714</v>
      </c>
      <c r="O11" s="35" t="s">
        <v>33</v>
      </c>
    </row>
    <row r="12" spans="12:15" ht="12.75">
      <c r="L12" s="24" t="str">
        <f>'tabela 1'!C10</f>
        <v>Silvinio </v>
      </c>
      <c r="M12" s="33">
        <f>'tabela 1'!D10</f>
        <v>75.1</v>
      </c>
      <c r="N12" s="23">
        <f>M12-M20</f>
        <v>0.7666666666666657</v>
      </c>
      <c r="O12" s="35" t="s">
        <v>21</v>
      </c>
    </row>
    <row r="13" spans="12:15" ht="12.75">
      <c r="L13" s="24" t="str">
        <f>'tabela 1'!C11</f>
        <v>SY Werena </v>
      </c>
      <c r="M13" s="33">
        <f>'tabela 1'!D11</f>
        <v>74.4</v>
      </c>
      <c r="N13" s="23">
        <f>M13-M20</f>
        <v>0.06666666666667709</v>
      </c>
      <c r="O13" s="35" t="s">
        <v>22</v>
      </c>
    </row>
    <row r="14" spans="12:15" ht="12.75">
      <c r="L14" s="24" t="str">
        <f>'tabela 1'!C12</f>
        <v>ES Cirrius </v>
      </c>
      <c r="M14" s="33">
        <f>'tabela 1'!D12</f>
        <v>74.3</v>
      </c>
      <c r="N14" s="23">
        <f>M14-M20</f>
        <v>-0.03333333333333144</v>
      </c>
      <c r="O14" s="35" t="s">
        <v>23</v>
      </c>
    </row>
    <row r="15" spans="12:15" ht="12.75">
      <c r="L15" s="24" t="str">
        <f>'tabela 1'!C13</f>
        <v>Arturo</v>
      </c>
      <c r="M15" s="33">
        <f>'tabela 1'!D13</f>
        <v>66.2</v>
      </c>
      <c r="N15" s="23">
        <f>M15-M20</f>
        <v>-8.133333333333326</v>
      </c>
      <c r="O15" s="35" t="s">
        <v>24</v>
      </c>
    </row>
    <row r="16" spans="12:15" ht="12.75">
      <c r="L16" s="24"/>
      <c r="M16" s="33"/>
      <c r="N16" s="23"/>
      <c r="O16" s="35" t="s">
        <v>25</v>
      </c>
    </row>
    <row r="17" spans="12:14" ht="12.75">
      <c r="L17" s="24"/>
      <c r="M17" s="34"/>
      <c r="N17" s="23"/>
    </row>
    <row r="18" spans="12:14" ht="12.75">
      <c r="L18" s="24"/>
      <c r="M18" s="34"/>
      <c r="N18" s="23"/>
    </row>
    <row r="19" spans="12:14" ht="12.75">
      <c r="L19" s="24"/>
      <c r="M19" s="23"/>
      <c r="N19" s="23"/>
    </row>
    <row r="20" spans="12:15" ht="12.75">
      <c r="L20" s="24"/>
      <c r="M20" s="23">
        <f>AVERAGE(M10:M17)</f>
        <v>74.33333333333333</v>
      </c>
      <c r="N20" s="23"/>
      <c r="O20" s="24" t="s">
        <v>34</v>
      </c>
    </row>
    <row r="21" spans="12:15" ht="12.75">
      <c r="L21" s="24"/>
      <c r="M21" s="23"/>
      <c r="N21" s="23"/>
      <c r="O21" s="24"/>
    </row>
    <row r="22" spans="12:15" ht="12.75">
      <c r="L22" s="24" t="str">
        <f>'tabela 1'!C8</f>
        <v>MAS 17G     CCA</v>
      </c>
      <c r="M22" s="34">
        <f>'tabela 1'!F8</f>
        <v>22.7</v>
      </c>
      <c r="N22" s="23">
        <f>M22-M33</f>
        <v>1.1500000000000021</v>
      </c>
      <c r="O22" s="24"/>
    </row>
    <row r="23" spans="12:15" ht="12.75">
      <c r="L23" s="24" t="str">
        <f>'tabela 1'!C9</f>
        <v>MAS 15P</v>
      </c>
      <c r="M23" s="34">
        <f>'tabela 1'!F9</f>
        <v>19.9</v>
      </c>
      <c r="N23" s="23">
        <f>M23-M33</f>
        <v>-1.6499999999999986</v>
      </c>
      <c r="O23" s="24"/>
    </row>
    <row r="24" spans="12:15" ht="12.75">
      <c r="L24" s="24" t="str">
        <f>'tabela 1'!C10</f>
        <v>Silvinio </v>
      </c>
      <c r="M24" s="34">
        <f>'tabela 1'!F10</f>
        <v>21.7</v>
      </c>
      <c r="N24" s="23">
        <f>M24-M33</f>
        <v>0.15000000000000213</v>
      </c>
      <c r="O24" s="24">
        <f>CORREL(N10:N17,N22:N29)</f>
        <v>0.1808411333187708</v>
      </c>
    </row>
    <row r="25" spans="12:14" ht="12.75">
      <c r="L25" s="24" t="str">
        <f>'tabela 1'!C11</f>
        <v>SY Werena </v>
      </c>
      <c r="M25" s="34">
        <f>'tabela 1'!F11</f>
        <v>20.9</v>
      </c>
      <c r="N25" s="23">
        <f>M25-M33</f>
        <v>-0.6499999999999986</v>
      </c>
    </row>
    <row r="26" spans="12:14" ht="12.75">
      <c r="L26" s="24" t="str">
        <f>'tabela 1'!C12</f>
        <v>ES Cirrius </v>
      </c>
      <c r="M26" s="34">
        <f>'tabela 1'!F12</f>
        <v>22.8</v>
      </c>
      <c r="N26" s="23">
        <f>M26-M33</f>
        <v>1.2500000000000036</v>
      </c>
    </row>
    <row r="27" spans="12:14" ht="12.75">
      <c r="L27" s="24" t="str">
        <f>'tabela 1'!C13</f>
        <v>Arturo</v>
      </c>
      <c r="M27" s="34">
        <f>'tabela 1'!F13</f>
        <v>21.3</v>
      </c>
      <c r="N27" s="23">
        <f>M27-M33</f>
        <v>-0.24999999999999645</v>
      </c>
    </row>
    <row r="28" spans="12:14" ht="12.75">
      <c r="L28" s="24"/>
      <c r="M28" s="34"/>
      <c r="N28" s="23"/>
    </row>
    <row r="29" spans="12:14" ht="12.75">
      <c r="L29" s="24"/>
      <c r="M29" s="34"/>
      <c r="N29" s="23"/>
    </row>
    <row r="30" spans="12:14" ht="12.75">
      <c r="L30" s="24"/>
      <c r="M30" s="34"/>
      <c r="N30" s="23"/>
    </row>
    <row r="31" spans="12:14" ht="12.75">
      <c r="L31" s="24"/>
      <c r="M31" s="23"/>
      <c r="N31" s="23"/>
    </row>
    <row r="32" spans="12:14" ht="12.75">
      <c r="L32" s="24"/>
      <c r="M32" s="23"/>
      <c r="N32" s="23"/>
    </row>
    <row r="33" spans="12:14" ht="12.75">
      <c r="L33" s="24"/>
      <c r="M33" s="23">
        <f>AVERAGE(M22:M29)</f>
        <v>21.549999999999997</v>
      </c>
      <c r="N33" s="23"/>
    </row>
    <row r="34" spans="12:14" ht="12.75">
      <c r="L34" s="24"/>
      <c r="M34" s="23"/>
      <c r="N34" s="23"/>
    </row>
    <row r="35" spans="12:14" ht="12.75">
      <c r="L35" s="24"/>
      <c r="M35" s="23"/>
      <c r="N35" s="23"/>
    </row>
    <row r="36" spans="12:14" ht="12.75">
      <c r="L36" s="24"/>
      <c r="M36" s="23"/>
      <c r="N36" s="23"/>
    </row>
    <row r="37" spans="12:14" ht="12.75">
      <c r="L37" s="24"/>
      <c r="M37" s="23"/>
      <c r="N37" s="23"/>
    </row>
    <row r="38" spans="12:14" ht="12.75">
      <c r="L38" s="24"/>
      <c r="M38" s="23"/>
      <c r="N38" s="23"/>
    </row>
    <row r="39" spans="12:14" ht="12.75">
      <c r="L39" s="24" t="str">
        <f>'tabela 1'!C19</f>
        <v>SY Rotango</v>
      </c>
      <c r="M39" s="23">
        <f>'tabela 1'!D19</f>
        <v>82</v>
      </c>
      <c r="N39" s="23">
        <f>M39-M64</f>
        <v>5.4624999999999915</v>
      </c>
    </row>
    <row r="40" spans="12:14" ht="12.75">
      <c r="L40" s="24" t="str">
        <f>'tabela 1'!C20</f>
        <v>Rivaldinio KWS</v>
      </c>
      <c r="M40" s="23">
        <f>'tabela 1'!D20</f>
        <v>79.5</v>
      </c>
      <c r="N40" s="23">
        <f>M40-M64</f>
        <v>2.9624999999999915</v>
      </c>
    </row>
    <row r="41" spans="12:14" ht="12.75">
      <c r="L41" s="24" t="str">
        <f>'tabela 1'!C21</f>
        <v>Carolinio KWS </v>
      </c>
      <c r="M41" s="23">
        <f>'tabela 1'!D21</f>
        <v>78.8</v>
      </c>
      <c r="N41" s="23">
        <f>M41-M64</f>
        <v>2.2624999999999886</v>
      </c>
    </row>
    <row r="42" spans="12:14" ht="12.75">
      <c r="L42" s="24" t="str">
        <f>'tabela 1'!C22</f>
        <v>Embelixx   CCA   </v>
      </c>
      <c r="M42" s="23">
        <f>'tabela 1'!D22</f>
        <v>78.6</v>
      </c>
      <c r="N42" s="23">
        <f>M42-M64</f>
        <v>2.062499999999986</v>
      </c>
    </row>
    <row r="43" spans="12:14" ht="12.75">
      <c r="L43" s="24" t="str">
        <f>'tabela 1'!C23</f>
        <v>ES Concord</v>
      </c>
      <c r="M43" s="23">
        <f>'tabela 1'!D23</f>
        <v>78.2</v>
      </c>
      <c r="N43" s="23">
        <f>M43-M64</f>
        <v>1.6624999999999943</v>
      </c>
    </row>
    <row r="44" spans="12:14" ht="12.75">
      <c r="L44" s="24" t="str">
        <f>'tabela 1'!C24</f>
        <v>Ambrosini </v>
      </c>
      <c r="M44" s="23">
        <f>'tabela 1'!D24</f>
        <v>77.9</v>
      </c>
      <c r="N44" s="23">
        <f>M44-M64</f>
        <v>1.3624999999999972</v>
      </c>
    </row>
    <row r="45" spans="12:14" ht="12.75">
      <c r="L45" s="24" t="str">
        <f>'tabela 1'!C25</f>
        <v>MAS 20S</v>
      </c>
      <c r="M45" s="23">
        <f>'tabela 1'!D25</f>
        <v>77.7</v>
      </c>
      <c r="N45" s="23">
        <f>M45-M64</f>
        <v>1.1624999999999943</v>
      </c>
    </row>
    <row r="46" spans="12:14" ht="12.75">
      <c r="L46" s="24" t="str">
        <f>'tabela 1'!C26</f>
        <v>ES Tolerance</v>
      </c>
      <c r="M46" s="23">
        <f>'tabela 1'!D26</f>
        <v>77.6</v>
      </c>
      <c r="N46" s="23">
        <f>M46-M64</f>
        <v>1.0624999999999858</v>
      </c>
    </row>
    <row r="47" spans="12:14" ht="12.75">
      <c r="L47" s="24" t="str">
        <f>'tabela 1'!C27</f>
        <v>SY Multipass</v>
      </c>
      <c r="M47" s="23">
        <f>'tabela 1'!D27</f>
        <v>77.3</v>
      </c>
      <c r="N47" s="23">
        <f>M47-M64</f>
        <v>0.7624999999999886</v>
      </c>
    </row>
    <row r="48" spans="12:14" ht="12.75">
      <c r="L48" s="24" t="str">
        <f>'tabela 1'!C28</f>
        <v>Perinio KWS</v>
      </c>
      <c r="M48" s="23">
        <f>'tabela 1'!D28</f>
        <v>77.3</v>
      </c>
      <c r="N48" s="23">
        <f>M48-M64</f>
        <v>0.7624999999999886</v>
      </c>
    </row>
    <row r="49" spans="12:14" ht="12.75">
      <c r="L49" s="24" t="str">
        <f>'tabela 1'!C29</f>
        <v>Kanonier </v>
      </c>
      <c r="M49" s="23">
        <f>'tabela 1'!D29</f>
        <v>77.3</v>
      </c>
      <c r="N49" s="23">
        <f>M49-M64</f>
        <v>0.7624999999999886</v>
      </c>
    </row>
    <row r="50" spans="12:14" ht="12.75">
      <c r="L50" s="24" t="str">
        <f>'tabela 1'!C30</f>
        <v>Norico</v>
      </c>
      <c r="M50" s="23">
        <f>'tabela 1'!D30</f>
        <v>76.7</v>
      </c>
      <c r="N50" s="23">
        <f>M50-M64</f>
        <v>0.16249999999999432</v>
      </c>
    </row>
    <row r="51" spans="12:14" ht="12.75">
      <c r="L51" s="24" t="str">
        <f>'tabela 1'!C31</f>
        <v>LG30215</v>
      </c>
      <c r="M51" s="23">
        <f>'tabela 1'!D31</f>
        <v>76.7</v>
      </c>
      <c r="N51" s="23">
        <f>M51-M64</f>
        <v>0.16249999999999432</v>
      </c>
    </row>
    <row r="52" spans="12:14" ht="12.75">
      <c r="L52" s="24" t="str">
        <f>'tabela 1'!C32</f>
        <v>Ricardinio </v>
      </c>
      <c r="M52" s="23">
        <f>'tabela 1'!D32</f>
        <v>76.6</v>
      </c>
      <c r="N52" s="23">
        <f>M52-M64</f>
        <v>0.06249999999998579</v>
      </c>
    </row>
    <row r="53" spans="12:14" ht="12.75">
      <c r="L53" s="24" t="str">
        <f>'tabela 1'!C33</f>
        <v>DKC3711</v>
      </c>
      <c r="M53" s="23">
        <f>'tabela 1'!D33</f>
        <v>76.5</v>
      </c>
      <c r="N53" s="23">
        <f>M53-M64</f>
        <v>-0.037500000000008527</v>
      </c>
    </row>
    <row r="54" spans="12:14" ht="12.75">
      <c r="L54" s="24" t="str">
        <f>'tabela 1'!C34</f>
        <v>ES Metronom </v>
      </c>
      <c r="M54" s="23">
        <f>'tabela 1'!D34</f>
        <v>76.3</v>
      </c>
      <c r="N54" s="23">
        <f>M54-M64</f>
        <v>-0.23750000000001137</v>
      </c>
    </row>
    <row r="55" spans="12:14" ht="12.75">
      <c r="L55" s="24" t="str">
        <f>'tabela 1'!C35</f>
        <v>Opcja</v>
      </c>
      <c r="M55" s="23">
        <f>'tabela 1'!D35</f>
        <v>76.2</v>
      </c>
      <c r="N55" s="23">
        <f>M55-M64</f>
        <v>-0.3375000000000057</v>
      </c>
    </row>
    <row r="56" spans="12:14" ht="12.75">
      <c r="L56" s="24" t="str">
        <f>'tabela 1'!C36</f>
        <v>Tonino       CCA</v>
      </c>
      <c r="M56" s="23">
        <f>'tabela 1'!D36</f>
        <v>75.7</v>
      </c>
      <c r="N56" s="23">
        <f>M56-M64</f>
        <v>-0.8375000000000057</v>
      </c>
    </row>
    <row r="57" spans="12:14" ht="12.75">
      <c r="L57" s="24" t="str">
        <f>'tabela 1'!C37</f>
        <v>ES Cockpit</v>
      </c>
      <c r="M57" s="23">
        <f>'tabela 1'!D37</f>
        <v>75.7</v>
      </c>
      <c r="N57" s="23">
        <f>M57-M64</f>
        <v>-0.8375000000000057</v>
      </c>
    </row>
    <row r="58" spans="12:14" ht="12.75">
      <c r="L58" s="24" t="str">
        <f>'tabela 1'!C38</f>
        <v>P8523         CCA</v>
      </c>
      <c r="M58" s="23">
        <f>'tabela 1'!D38</f>
        <v>74.8</v>
      </c>
      <c r="N58" s="23">
        <f>M58-M64</f>
        <v>-1.7375000000000114</v>
      </c>
    </row>
    <row r="59" spans="12:14" ht="12.75">
      <c r="L59" s="24" t="str">
        <f>'tabela 1'!C39</f>
        <v>ES Abakus</v>
      </c>
      <c r="M59" s="23">
        <f>'tabela 1'!D39</f>
        <v>73.5</v>
      </c>
      <c r="N59" s="23">
        <f>M59-M64</f>
        <v>-3.0375000000000085</v>
      </c>
    </row>
    <row r="60" spans="12:14" ht="12.75">
      <c r="L60" s="24" t="str">
        <f>'tabela 1'!C40</f>
        <v>SY Gibuti </v>
      </c>
      <c r="M60" s="23">
        <f>'tabela 1'!D40</f>
        <v>73.4</v>
      </c>
      <c r="N60" s="23">
        <f>M60-M64</f>
        <v>-3.137500000000003</v>
      </c>
    </row>
    <row r="61" spans="12:14" ht="12.75">
      <c r="L61" s="24" t="str">
        <f>'tabela 1'!C41</f>
        <v>Sativo</v>
      </c>
      <c r="M61" s="23">
        <f>'tabela 1'!D41</f>
        <v>73.1</v>
      </c>
      <c r="N61" s="23">
        <f>M61-M64</f>
        <v>-3.437500000000014</v>
      </c>
    </row>
    <row r="62" spans="12:14" ht="12.75">
      <c r="L62" s="24" t="str">
        <f>'tabela 1'!C42</f>
        <v>P8134</v>
      </c>
      <c r="M62" s="23">
        <f>'tabela 1'!D42</f>
        <v>69.5</v>
      </c>
      <c r="N62" s="23">
        <f>M62-M64</f>
        <v>-7.0375000000000085</v>
      </c>
    </row>
    <row r="63" spans="12:14" ht="12.75">
      <c r="L63" s="24"/>
      <c r="M63" s="23"/>
      <c r="N63" s="23"/>
    </row>
    <row r="64" spans="12:14" ht="12.75">
      <c r="L64" s="24"/>
      <c r="M64" s="23">
        <f>AVERAGE(M39:M62)</f>
        <v>76.53750000000001</v>
      </c>
      <c r="N64" s="23"/>
    </row>
    <row r="65" spans="12:15" ht="12.75">
      <c r="L65" s="24"/>
      <c r="M65" s="23"/>
      <c r="N65" s="23"/>
      <c r="O65" s="24">
        <f>CORREL(N39:N62,N67:N90)</f>
        <v>-0.05047974143040681</v>
      </c>
    </row>
    <row r="66" spans="12:14" ht="12.75">
      <c r="L66" s="24"/>
      <c r="M66" s="23"/>
      <c r="N66" s="23"/>
    </row>
    <row r="67" spans="12:14" ht="12.75">
      <c r="L67" s="24" t="str">
        <f>'tabela 1'!C19</f>
        <v>SY Rotango</v>
      </c>
      <c r="M67" s="23">
        <f>'tabela 1'!F19</f>
        <v>20.3</v>
      </c>
      <c r="N67" s="23">
        <f>M67-M93</f>
        <v>-0.7333333333333307</v>
      </c>
    </row>
    <row r="68" spans="12:14" ht="12.75">
      <c r="L68" s="24" t="str">
        <f>'tabela 1'!$C$20</f>
        <v>Rivaldinio KWS</v>
      </c>
      <c r="M68" s="23">
        <f>'tabela 1'!F20</f>
        <v>20.7</v>
      </c>
      <c r="N68" s="23">
        <f>M68-M93</f>
        <v>-0.33333333333333215</v>
      </c>
    </row>
    <row r="69" spans="12:14" ht="12.75">
      <c r="L69" s="24" t="str">
        <f>'tabela 1'!C21</f>
        <v>Carolinio KWS </v>
      </c>
      <c r="M69" s="23">
        <f>'tabela 1'!F21</f>
        <v>20</v>
      </c>
      <c r="N69" s="23">
        <f>M69-M93</f>
        <v>-1.0333333333333314</v>
      </c>
    </row>
    <row r="70" spans="12:14" ht="12.75">
      <c r="L70" s="24" t="str">
        <f>'tabela 1'!C22</f>
        <v>Embelixx   CCA   </v>
      </c>
      <c r="M70" s="23">
        <f>'tabela 1'!F22</f>
        <v>22.4</v>
      </c>
      <c r="N70" s="23">
        <f>M70-M93</f>
        <v>1.3666666666666671</v>
      </c>
    </row>
    <row r="71" spans="12:14" ht="12.75">
      <c r="L71" s="24" t="str">
        <f>'tabela 1'!C23</f>
        <v>ES Concord</v>
      </c>
      <c r="M71" s="23">
        <f>'tabela 1'!F23</f>
        <v>20</v>
      </c>
      <c r="N71" s="23">
        <f>M71-M93</f>
        <v>-1.0333333333333314</v>
      </c>
    </row>
    <row r="72" spans="12:14" ht="12.75">
      <c r="L72" s="24" t="str">
        <f>'tabela 1'!C24</f>
        <v>Ambrosini </v>
      </c>
      <c r="M72" s="23">
        <f>'tabela 1'!F24</f>
        <v>20.6</v>
      </c>
      <c r="N72" s="23">
        <f>M72-M93</f>
        <v>-0.43333333333333</v>
      </c>
    </row>
    <row r="73" spans="12:14" ht="12.75">
      <c r="L73" s="24" t="str">
        <f>'tabela 1'!C25</f>
        <v>MAS 20S</v>
      </c>
      <c r="M73" s="23">
        <f>'tabela 1'!F25</f>
        <v>21.6</v>
      </c>
      <c r="N73" s="23">
        <f>M73-M93</f>
        <v>0.56666666666667</v>
      </c>
    </row>
    <row r="74" spans="12:14" ht="12.75">
      <c r="L74" s="24" t="str">
        <f>'tabela 1'!C26</f>
        <v>ES Tolerance</v>
      </c>
      <c r="M74" s="23">
        <f>'tabela 1'!F26</f>
        <v>23</v>
      </c>
      <c r="N74" s="23">
        <f>M74-M93</f>
        <v>1.9666666666666686</v>
      </c>
    </row>
    <row r="75" spans="12:14" ht="12.75">
      <c r="L75" s="24" t="str">
        <f>'tabela 1'!C27</f>
        <v>SY Multipass</v>
      </c>
      <c r="M75" s="23">
        <f>'tabela 1'!F27</f>
        <v>20.6</v>
      </c>
      <c r="N75" s="23">
        <f>M75-M93</f>
        <v>-0.43333333333333</v>
      </c>
    </row>
    <row r="76" spans="12:14" ht="12.75">
      <c r="L76" s="24" t="str">
        <f>'tabela 1'!C28</f>
        <v>Perinio KWS</v>
      </c>
      <c r="M76" s="23">
        <f>'tabela 1'!F28</f>
        <v>22.6</v>
      </c>
      <c r="N76" s="23">
        <f>M76-M93</f>
        <v>1.56666666666667</v>
      </c>
    </row>
    <row r="77" spans="12:14" ht="12.75">
      <c r="L77" s="24" t="str">
        <f>'tabela 1'!C29</f>
        <v>Kanonier </v>
      </c>
      <c r="M77" s="23">
        <f>'tabela 1'!F29</f>
        <v>21.6</v>
      </c>
      <c r="N77" s="23">
        <f>M77-M93</f>
        <v>0.56666666666667</v>
      </c>
    </row>
    <row r="78" spans="5:14" ht="12.75">
      <c r="E78" s="64"/>
      <c r="L78" s="24" t="str">
        <f>'tabela 1'!C30</f>
        <v>Norico</v>
      </c>
      <c r="M78" s="23">
        <f>'tabela 1'!F30</f>
        <v>19.5</v>
      </c>
      <c r="N78" s="23">
        <f>M78-M93</f>
        <v>-1.5333333333333314</v>
      </c>
    </row>
    <row r="79" spans="12:14" ht="12.75">
      <c r="L79" s="24" t="str">
        <f>'tabela 1'!C31</f>
        <v>LG30215</v>
      </c>
      <c r="M79" s="23">
        <f>'tabela 1'!F31</f>
        <v>19.7</v>
      </c>
      <c r="N79" s="23">
        <f>M79-M93</f>
        <v>-1.3333333333333321</v>
      </c>
    </row>
    <row r="80" spans="12:14" ht="12.75">
      <c r="L80" s="24" t="str">
        <f>'tabela 1'!C32</f>
        <v>Ricardinio </v>
      </c>
      <c r="M80" s="23">
        <f>'tabela 1'!F32</f>
        <v>21</v>
      </c>
      <c r="N80" s="23">
        <f>M80-M93</f>
        <v>-0.03333333333333144</v>
      </c>
    </row>
    <row r="81" spans="12:14" ht="12.75">
      <c r="L81" s="24" t="str">
        <f>'tabela 1'!C33</f>
        <v>DKC3711</v>
      </c>
      <c r="M81" s="23">
        <f>'tabela 1'!F33</f>
        <v>20.8</v>
      </c>
      <c r="N81" s="23">
        <f>M81-M93</f>
        <v>-0.23333333333333073</v>
      </c>
    </row>
    <row r="82" spans="12:14" ht="12.75">
      <c r="L82" s="24" t="str">
        <f>'tabela 1'!C34</f>
        <v>ES Metronom </v>
      </c>
      <c r="M82" s="23">
        <f>'tabela 1'!F34</f>
        <v>21.2</v>
      </c>
      <c r="N82" s="23">
        <f>M82-M93</f>
        <v>0.16666666666666785</v>
      </c>
    </row>
    <row r="83" spans="12:14" ht="12.75">
      <c r="L83" s="24" t="str">
        <f>'tabela 1'!C35</f>
        <v>Opcja</v>
      </c>
      <c r="M83" s="23">
        <f>'tabela 1'!F35</f>
        <v>21.4</v>
      </c>
      <c r="N83" s="23">
        <f>M83-M93</f>
        <v>0.36666666666666714</v>
      </c>
    </row>
    <row r="84" spans="12:14" ht="12.75">
      <c r="L84" s="24" t="str">
        <f>'tabela 1'!C36</f>
        <v>Tonino       CCA</v>
      </c>
      <c r="M84" s="23">
        <f>'tabela 1'!F36</f>
        <v>21</v>
      </c>
      <c r="N84" s="23">
        <f>M84-M93</f>
        <v>-0.03333333333333144</v>
      </c>
    </row>
    <row r="85" spans="12:14" ht="12.75">
      <c r="L85" s="24" t="str">
        <f>'tabela 1'!C37</f>
        <v>ES Cockpit</v>
      </c>
      <c r="M85" s="23">
        <f>'tabela 1'!F37</f>
        <v>20.5</v>
      </c>
      <c r="N85" s="23">
        <f>M85-M93</f>
        <v>-0.5333333333333314</v>
      </c>
    </row>
    <row r="86" spans="12:14" ht="12.75">
      <c r="L86" s="24" t="str">
        <f>'tabela 1'!C38</f>
        <v>P8523         CCA</v>
      </c>
      <c r="M86" s="23">
        <f>'tabela 1'!F38</f>
        <v>19.5</v>
      </c>
      <c r="N86" s="23">
        <f>M86-M93</f>
        <v>-1.5333333333333314</v>
      </c>
    </row>
    <row r="87" spans="12:14" ht="12.75">
      <c r="L87" s="24" t="str">
        <f>'tabela 1'!C39</f>
        <v>ES Abakus</v>
      </c>
      <c r="M87" s="23">
        <f>'tabela 1'!F39</f>
        <v>19.9</v>
      </c>
      <c r="N87" s="23">
        <f>M87-M93</f>
        <v>-1.1333333333333329</v>
      </c>
    </row>
    <row r="88" spans="12:14" ht="12.75">
      <c r="L88" s="24" t="str">
        <f>'tabela 1'!C40</f>
        <v>SY Gibuti </v>
      </c>
      <c r="M88" s="23">
        <f>'tabela 1'!F40</f>
        <v>24.5</v>
      </c>
      <c r="N88" s="23">
        <f>M88-M93</f>
        <v>3.4666666666666686</v>
      </c>
    </row>
    <row r="89" spans="12:14" ht="12.75">
      <c r="L89" s="24" t="str">
        <f>'tabela 1'!C41</f>
        <v>Sativo</v>
      </c>
      <c r="M89" s="23">
        <f>'tabela 1'!F41</f>
        <v>22.8</v>
      </c>
      <c r="N89" s="23">
        <f>M89-M93</f>
        <v>1.7666666666666693</v>
      </c>
    </row>
    <row r="90" spans="12:14" ht="12.75">
      <c r="L90" s="24" t="str">
        <f>'tabela 1'!C42</f>
        <v>P8134</v>
      </c>
      <c r="M90" s="23">
        <f>'tabela 1'!F42</f>
        <v>19.6</v>
      </c>
      <c r="N90" s="23">
        <f>M90-M93</f>
        <v>-1.43333333333333</v>
      </c>
    </row>
    <row r="91" spans="12:14" ht="12.75">
      <c r="L91" s="24"/>
      <c r="M91" s="23"/>
      <c r="N91" s="23"/>
    </row>
    <row r="92" spans="12:14" ht="12.75">
      <c r="L92" s="24"/>
      <c r="M92" s="23"/>
      <c r="N92" s="23"/>
    </row>
    <row r="93" spans="12:14" ht="12.75">
      <c r="L93" s="24"/>
      <c r="M93" s="23">
        <f>AVERAGE(M67:M92)</f>
        <v>21.03333333333333</v>
      </c>
      <c r="N93" s="23"/>
    </row>
    <row r="94" spans="12:14" ht="12.75">
      <c r="L94" s="24"/>
      <c r="M94" s="23"/>
      <c r="N94" s="23"/>
    </row>
    <row r="95" spans="12:14" ht="12.75">
      <c r="L95" s="24"/>
      <c r="M95" s="23"/>
      <c r="N95" s="23"/>
    </row>
    <row r="96" spans="12:14" ht="12.75">
      <c r="L96" s="24"/>
      <c r="M96" s="23"/>
      <c r="N96" s="23"/>
    </row>
    <row r="97" spans="12:14" ht="12.75">
      <c r="L97" s="24" t="str">
        <f>'tabela 1'!C48</f>
        <v>DKC3623</v>
      </c>
      <c r="M97" s="23">
        <f>'tabela 1'!D48</f>
        <v>82.1</v>
      </c>
      <c r="N97" s="23">
        <f>M97-M111</f>
        <v>3.3999999999999915</v>
      </c>
    </row>
    <row r="98" spans="12:14" ht="12.75">
      <c r="L98" s="24" t="str">
        <f>'tabela 1'!C49</f>
        <v>LG30273</v>
      </c>
      <c r="M98" s="23">
        <f>'tabela 1'!D49</f>
        <v>81.7</v>
      </c>
      <c r="N98" s="23">
        <f>M98-M111</f>
        <v>3</v>
      </c>
    </row>
    <row r="99" spans="12:14" ht="12.75">
      <c r="L99" s="24" t="str">
        <f>'tabela 1'!C50</f>
        <v>SY Enigma </v>
      </c>
      <c r="M99" s="23">
        <f>'tabela 1'!D50</f>
        <v>81.5</v>
      </c>
      <c r="N99" s="23">
        <f>M99-M111</f>
        <v>2.799999999999997</v>
      </c>
    </row>
    <row r="100" spans="12:14" ht="12.75">
      <c r="L100" s="24" t="str">
        <f>'tabela 1'!C51</f>
        <v>ES Gallery  CCA</v>
      </c>
      <c r="M100" s="23">
        <f>'tabela 1'!D51</f>
        <v>81.4</v>
      </c>
      <c r="N100" s="23">
        <f>M100-M111</f>
        <v>2.700000000000003</v>
      </c>
    </row>
    <row r="101" spans="12:14" ht="12.75">
      <c r="L101" s="24" t="str">
        <f>'tabela 1'!C52</f>
        <v>Herkuli CS CCA</v>
      </c>
      <c r="M101" s="23">
        <f>'tabela 1'!D52</f>
        <v>78.6</v>
      </c>
      <c r="N101" s="23">
        <f>M101-M111</f>
        <v>-0.10000000000000853</v>
      </c>
    </row>
    <row r="102" spans="12:14" ht="12.75">
      <c r="L102" s="24" t="str">
        <f>'tabela 1'!C53</f>
        <v>Lindsey</v>
      </c>
      <c r="M102" s="23">
        <f>'tabela 1'!D53</f>
        <v>77.6</v>
      </c>
      <c r="N102" s="23">
        <f>M102-M111</f>
        <v>-1.1000000000000085</v>
      </c>
    </row>
    <row r="103" spans="12:14" ht="12.75">
      <c r="L103" s="24" t="str">
        <f>'tabela 1'!C54</f>
        <v>ES Carmen</v>
      </c>
      <c r="M103" s="23">
        <f>'tabela 1'!D54</f>
        <v>75.9</v>
      </c>
      <c r="N103" s="23">
        <f>M103-M111</f>
        <v>-2.799999999999997</v>
      </c>
    </row>
    <row r="104" spans="12:14" ht="12.75">
      <c r="L104" s="24" t="str">
        <f>'tabela 1'!C55</f>
        <v>P8589          CCA</v>
      </c>
      <c r="M104" s="23">
        <f>'tabela 1'!D55</f>
        <v>75.2</v>
      </c>
      <c r="N104" s="23">
        <f>M104-M111</f>
        <v>-3.5</v>
      </c>
    </row>
    <row r="105" spans="12:14" ht="12.75">
      <c r="L105" s="24"/>
      <c r="M105" s="23"/>
      <c r="N105" s="23"/>
    </row>
    <row r="106" spans="12:14" ht="12.75">
      <c r="L106" s="24"/>
      <c r="M106" s="23"/>
      <c r="N106" s="23"/>
    </row>
    <row r="107" spans="12:14" ht="12.75">
      <c r="L107" s="24"/>
      <c r="M107" s="23"/>
      <c r="N107" s="23"/>
    </row>
    <row r="108" spans="12:14" ht="12.75">
      <c r="L108" s="24"/>
      <c r="M108" s="23"/>
      <c r="N108" s="23"/>
    </row>
    <row r="109" spans="12:14" ht="12.75">
      <c r="L109" s="24"/>
      <c r="M109" s="23"/>
      <c r="N109" s="23"/>
    </row>
    <row r="110" spans="12:14" ht="12.75">
      <c r="L110" s="24" t="str">
        <f>'tabela 1'!C56</f>
        <v>P9027</v>
      </c>
      <c r="M110" s="23">
        <f>'tabela 1'!D56</f>
        <v>74.3</v>
      </c>
      <c r="N110" s="23">
        <f>M110-M111</f>
        <v>-4.400000000000006</v>
      </c>
    </row>
    <row r="111" spans="12:14" ht="12.75">
      <c r="L111" s="24"/>
      <c r="M111" s="23">
        <f>AVERAGE(M97:M110)</f>
        <v>78.7</v>
      </c>
      <c r="N111" s="23"/>
    </row>
    <row r="112" spans="12:15" ht="12.75">
      <c r="L112" s="24"/>
      <c r="M112" s="23"/>
      <c r="N112" s="23"/>
      <c r="O112" s="24">
        <f>CORREL(N97:N110,N114:N127)</f>
        <v>0.2258467583674095</v>
      </c>
    </row>
    <row r="113" spans="12:14" ht="12.75">
      <c r="L113" s="24"/>
      <c r="M113" s="23"/>
      <c r="N113" s="23"/>
    </row>
    <row r="114" spans="12:14" ht="12.75">
      <c r="L114" s="24" t="str">
        <f>'tabela 1'!C48</f>
        <v>DKC3623</v>
      </c>
      <c r="M114" s="23">
        <f>'tabela 1'!F48</f>
        <v>20.8</v>
      </c>
      <c r="N114" s="23">
        <f>M114-M128</f>
        <v>-0.11111111111111072</v>
      </c>
    </row>
    <row r="115" spans="12:14" ht="12.75">
      <c r="L115" s="24" t="str">
        <f>'tabela 1'!C49</f>
        <v>LG30273</v>
      </c>
      <c r="M115" s="23">
        <f>'tabela 1'!F49</f>
        <v>21.9</v>
      </c>
      <c r="N115" s="23">
        <f>M115-M128</f>
        <v>0.9888888888888872</v>
      </c>
    </row>
    <row r="116" spans="12:14" ht="12.75">
      <c r="L116" s="24" t="str">
        <f>'tabela 1'!C50</f>
        <v>SY Enigma </v>
      </c>
      <c r="M116" s="23">
        <f>'tabela 1'!F50</f>
        <v>20.8</v>
      </c>
      <c r="N116" s="23">
        <f>M116-M128</f>
        <v>-0.11111111111111072</v>
      </c>
    </row>
    <row r="117" spans="12:14" ht="12.75">
      <c r="L117" s="24" t="str">
        <f>'tabela 1'!C51</f>
        <v>ES Gallery  CCA</v>
      </c>
      <c r="M117" s="23">
        <f>'tabela 1'!F51</f>
        <v>20.7</v>
      </c>
      <c r="N117" s="23">
        <f>M117-M128</f>
        <v>-0.21111111111111214</v>
      </c>
    </row>
    <row r="118" spans="12:14" ht="12.75">
      <c r="L118" s="24" t="str">
        <f>'tabela 1'!C52</f>
        <v>Herkuli CS CCA</v>
      </c>
      <c r="M118" s="23">
        <f>'tabela 1'!F52</f>
        <v>23</v>
      </c>
      <c r="N118" s="23">
        <f>M118-M128</f>
        <v>2.0888888888888886</v>
      </c>
    </row>
    <row r="119" spans="12:14" ht="12.75">
      <c r="L119" s="24" t="str">
        <f>'tabela 1'!C53</f>
        <v>Lindsey</v>
      </c>
      <c r="M119" s="23">
        <f>'tabela 1'!F53</f>
        <v>20.3</v>
      </c>
      <c r="N119" s="23">
        <f>M119-M128</f>
        <v>-0.6111111111111107</v>
      </c>
    </row>
    <row r="120" spans="12:14" ht="12.75">
      <c r="L120" s="24" t="str">
        <f>'tabela 1'!C54</f>
        <v>ES Carmen</v>
      </c>
      <c r="M120" s="23">
        <f>'tabela 1'!F54</f>
        <v>19.5</v>
      </c>
      <c r="N120" s="23">
        <f>M120-M128</f>
        <v>-1.4111111111111114</v>
      </c>
    </row>
    <row r="121" spans="12:14" ht="12.75">
      <c r="L121" s="24" t="str">
        <f>'tabela 1'!C55</f>
        <v>P8589          CCA</v>
      </c>
      <c r="M121" s="23">
        <f>'tabela 1'!F55</f>
        <v>19</v>
      </c>
      <c r="N121" s="23">
        <f>M121-M128</f>
        <v>-1.9111111111111114</v>
      </c>
    </row>
    <row r="122" spans="12:14" ht="12.75">
      <c r="L122" s="24"/>
      <c r="M122" s="23"/>
      <c r="N122" s="23"/>
    </row>
    <row r="123" spans="12:14" ht="12.75">
      <c r="L123" s="24"/>
      <c r="M123" s="23"/>
      <c r="N123" s="23"/>
    </row>
    <row r="124" spans="12:14" ht="12.75">
      <c r="L124" s="24"/>
      <c r="M124" s="23"/>
      <c r="N124" s="23"/>
    </row>
    <row r="125" spans="12:14" ht="12.75">
      <c r="L125" s="24"/>
      <c r="M125" s="23"/>
      <c r="N125" s="23"/>
    </row>
    <row r="126" spans="12:14" ht="12.75">
      <c r="L126" s="24"/>
      <c r="M126" s="23"/>
      <c r="N126" s="23"/>
    </row>
    <row r="127" spans="12:14" ht="12.75">
      <c r="L127" s="24" t="str">
        <f>'tabela 1'!C56</f>
        <v>P9027</v>
      </c>
      <c r="M127" s="23">
        <f>'tabela 1'!F56</f>
        <v>22.2</v>
      </c>
      <c r="N127" s="23">
        <f>M127-M128</f>
        <v>1.2888888888888879</v>
      </c>
    </row>
    <row r="128" spans="12:14" ht="12.75">
      <c r="L128" s="24"/>
      <c r="M128" s="23">
        <f>AVERAGE(M114:M127)</f>
        <v>20.91111111111111</v>
      </c>
      <c r="N128" s="23"/>
    </row>
    <row r="129" spans="12:14" ht="12.75">
      <c r="L129" s="24"/>
      <c r="M129" s="23"/>
      <c r="N129" s="23"/>
    </row>
    <row r="130" spans="12:14" ht="12.75">
      <c r="L130" s="24"/>
      <c r="M130" s="23"/>
      <c r="N130" s="23"/>
    </row>
    <row r="131" spans="12:14" ht="12.75">
      <c r="L131" s="24"/>
      <c r="M131" s="23"/>
      <c r="N131" s="23"/>
    </row>
    <row r="132" spans="12:14" ht="12.75">
      <c r="L132" s="24"/>
      <c r="M132" s="23"/>
      <c r="N132" s="23"/>
    </row>
    <row r="133" spans="12:14" ht="12.75">
      <c r="L133" s="24"/>
      <c r="M133" s="23"/>
      <c r="N133" s="23"/>
    </row>
    <row r="134" spans="12:14" ht="12.75">
      <c r="L134" s="24"/>
      <c r="M134" s="23"/>
      <c r="N134" s="23"/>
    </row>
    <row r="135" spans="12:14" ht="12.75">
      <c r="L135" s="24"/>
      <c r="M135" s="23"/>
      <c r="N135" s="23"/>
    </row>
    <row r="136" spans="12:14" ht="12.75">
      <c r="L136" s="24"/>
      <c r="M136" s="23"/>
      <c r="N136" s="23"/>
    </row>
    <row r="137" spans="12:14" ht="12.75">
      <c r="L137" s="24"/>
      <c r="M137" s="23"/>
      <c r="N137" s="23"/>
    </row>
    <row r="138" spans="12:14" ht="12.75">
      <c r="L138" s="24"/>
      <c r="M138" s="23"/>
      <c r="N138" s="23"/>
    </row>
    <row r="139" spans="12:14" ht="12.75">
      <c r="L139" s="24"/>
      <c r="M139" s="23"/>
      <c r="N139" s="23"/>
    </row>
    <row r="140" spans="12:14" ht="12.75">
      <c r="L140" s="24"/>
      <c r="M140" s="23"/>
      <c r="N140" s="23"/>
    </row>
    <row r="141" spans="12:14" ht="12.75">
      <c r="L141" s="24"/>
      <c r="M141" s="23"/>
      <c r="N141" s="23"/>
    </row>
    <row r="142" spans="12:14" ht="12.75">
      <c r="L142" s="24"/>
      <c r="M142" s="23"/>
      <c r="N142" s="23"/>
    </row>
    <row r="143" spans="12:14" ht="12.75">
      <c r="L143" s="24"/>
      <c r="M143" s="23"/>
      <c r="N143" s="23"/>
    </row>
    <row r="144" spans="12:14" ht="12.75">
      <c r="L144" s="24"/>
      <c r="M144" s="23"/>
      <c r="N144" s="23"/>
    </row>
    <row r="145" spans="12:14" ht="12.75">
      <c r="L145" s="24"/>
      <c r="M145" s="23"/>
      <c r="N145" s="23"/>
    </row>
    <row r="146" spans="12:14" ht="12.75">
      <c r="L146" s="24"/>
      <c r="M146" s="23"/>
      <c r="N146" s="23"/>
    </row>
    <row r="147" spans="12:14" ht="12.75">
      <c r="L147" s="24"/>
      <c r="M147" s="23"/>
      <c r="N147" s="23"/>
    </row>
    <row r="148" spans="12:14" ht="12.75">
      <c r="L148" s="24"/>
      <c r="M148" s="23"/>
      <c r="N148" s="23"/>
    </row>
    <row r="149" spans="12:14" ht="12.75">
      <c r="L149" s="24"/>
      <c r="M149" s="23"/>
      <c r="N149" s="23"/>
    </row>
    <row r="150" spans="12:14" ht="12.75">
      <c r="L150" s="24"/>
      <c r="M150" s="23"/>
      <c r="N150" s="23"/>
    </row>
    <row r="151" spans="12:14" ht="12.75">
      <c r="L151" s="24"/>
      <c r="M151" s="23"/>
      <c r="N151" s="23"/>
    </row>
    <row r="152" spans="12:14" ht="12.75">
      <c r="L152" s="24"/>
      <c r="M152" s="23"/>
      <c r="N152" s="23"/>
    </row>
    <row r="153" spans="12:14" ht="12.75">
      <c r="L153" s="24"/>
      <c r="M153" s="23"/>
      <c r="N153" s="23"/>
    </row>
    <row r="154" spans="12:14" ht="12.75">
      <c r="L154" s="24"/>
      <c r="M154" s="23"/>
      <c r="N154" s="23"/>
    </row>
    <row r="155" spans="12:14" ht="12.75">
      <c r="L155" s="24"/>
      <c r="M155" s="23"/>
      <c r="N155" s="23"/>
    </row>
    <row r="156" spans="12:14" ht="12.75">
      <c r="L156" s="24"/>
      <c r="M156" s="23"/>
      <c r="N156" s="23"/>
    </row>
    <row r="157" spans="12:14" ht="12.75">
      <c r="L157" s="24"/>
      <c r="M157" s="23"/>
      <c r="N157" s="23"/>
    </row>
    <row r="158" spans="12:14" ht="12.75">
      <c r="L158" s="24"/>
      <c r="M158" s="23"/>
      <c r="N158" s="23"/>
    </row>
    <row r="159" spans="12:14" ht="12.75">
      <c r="L159" s="24"/>
      <c r="M159" s="23"/>
      <c r="N159" s="23"/>
    </row>
    <row r="160" spans="12:14" ht="12.75">
      <c r="L160" s="24"/>
      <c r="M160" s="23"/>
      <c r="N160" s="23"/>
    </row>
    <row r="161" spans="12:14" ht="12.75">
      <c r="L161" s="24"/>
      <c r="M161" s="23"/>
      <c r="N161" s="23"/>
    </row>
    <row r="162" spans="12:14" ht="12.75">
      <c r="L162" s="24"/>
      <c r="M162" s="23"/>
      <c r="N162" s="23"/>
    </row>
    <row r="163" spans="12:14" ht="12.75">
      <c r="L163" s="24"/>
      <c r="M163" s="23"/>
      <c r="N163" s="23"/>
    </row>
    <row r="164" spans="12:14" ht="12.75">
      <c r="L164" s="24"/>
      <c r="M164" s="23"/>
      <c r="N164" s="23"/>
    </row>
    <row r="165" spans="12:14" ht="12.75">
      <c r="L165" s="24"/>
      <c r="M165" s="23"/>
      <c r="N165" s="23"/>
    </row>
    <row r="166" spans="12:14" ht="12.75">
      <c r="L166" s="24"/>
      <c r="M166" s="23"/>
      <c r="N166" s="23"/>
    </row>
    <row r="167" spans="12:14" ht="12.75">
      <c r="L167" s="24"/>
      <c r="M167" s="23"/>
      <c r="N167" s="23"/>
    </row>
    <row r="168" spans="12:14" ht="12.75">
      <c r="L168" s="24"/>
      <c r="M168" s="23"/>
      <c r="N168" s="23"/>
    </row>
    <row r="169" spans="12:14" ht="12.75">
      <c r="L169" s="24"/>
      <c r="M169" s="23"/>
      <c r="N169" s="23"/>
    </row>
    <row r="170" spans="12:14" ht="12.75">
      <c r="L170" s="24"/>
      <c r="M170" s="23"/>
      <c r="N170" s="23"/>
    </row>
    <row r="171" spans="12:14" ht="12.75">
      <c r="L171" s="24"/>
      <c r="M171" s="23"/>
      <c r="N171" s="23"/>
    </row>
    <row r="172" spans="12:14" ht="12.75">
      <c r="L172" s="24"/>
      <c r="M172" s="23"/>
      <c r="N172" s="23"/>
    </row>
    <row r="173" spans="12:14" ht="12.75">
      <c r="L173" s="24"/>
      <c r="M173" s="23"/>
      <c r="N173" s="23"/>
    </row>
    <row r="174" spans="12:14" ht="12.75">
      <c r="L174" s="24"/>
      <c r="M174" s="23"/>
      <c r="N174" s="23"/>
    </row>
    <row r="175" spans="12:14" ht="12.75">
      <c r="L175" s="24"/>
      <c r="M175" s="23"/>
      <c r="N175" s="23"/>
    </row>
    <row r="176" spans="12:14" ht="12.75">
      <c r="L176" s="24"/>
      <c r="M176" s="23"/>
      <c r="N176" s="23"/>
    </row>
    <row r="177" spans="12:14" ht="12.75">
      <c r="L177" s="24"/>
      <c r="M177" s="23"/>
      <c r="N177" s="23"/>
    </row>
    <row r="178" spans="12:14" ht="12.75">
      <c r="L178" s="24"/>
      <c r="M178" s="23"/>
      <c r="N178" s="23"/>
    </row>
    <row r="179" spans="12:14" ht="12.75">
      <c r="L179" s="24"/>
      <c r="M179" s="23"/>
      <c r="N179" s="23"/>
    </row>
    <row r="180" spans="12:14" ht="12.75">
      <c r="L180" s="24"/>
      <c r="M180" s="23"/>
      <c r="N180" s="23"/>
    </row>
    <row r="181" spans="12:14" ht="12.75">
      <c r="L181" s="24"/>
      <c r="M181" s="23"/>
      <c r="N181" s="23"/>
    </row>
    <row r="182" spans="13:14" ht="12.75">
      <c r="M182" s="23"/>
      <c r="N182" s="23"/>
    </row>
    <row r="183" spans="13:14" ht="12.75">
      <c r="M183" s="23"/>
      <c r="N183" s="23"/>
    </row>
    <row r="184" spans="13:14" ht="12.75">
      <c r="M184" s="23"/>
      <c r="N184" s="23"/>
    </row>
    <row r="185" spans="13:14" ht="12.75">
      <c r="M185" s="23"/>
      <c r="N185" s="23"/>
    </row>
    <row r="186" spans="13:14" ht="12.75">
      <c r="M186" s="23"/>
      <c r="N186" s="23"/>
    </row>
    <row r="187" spans="13:14" ht="12.75">
      <c r="M187" s="23"/>
      <c r="N187" s="23"/>
    </row>
    <row r="188" spans="13:14" ht="12.75">
      <c r="M188" s="23"/>
      <c r="N188" s="23"/>
    </row>
    <row r="189" spans="13:14" ht="12.75">
      <c r="M189" s="23"/>
      <c r="N189" s="23"/>
    </row>
    <row r="190" spans="13:14" ht="12.75">
      <c r="M190" s="23"/>
      <c r="N190" s="23"/>
    </row>
    <row r="191" spans="13:14" ht="12.75">
      <c r="M191" s="23"/>
      <c r="N191" s="23"/>
    </row>
    <row r="192" spans="13:14" ht="12.75">
      <c r="M192" s="23"/>
      <c r="N192" s="23"/>
    </row>
    <row r="193" spans="13:14" ht="12.75">
      <c r="M193" s="23"/>
      <c r="N193" s="23"/>
    </row>
    <row r="194" spans="13:14" ht="12.75">
      <c r="M194" s="23"/>
      <c r="N194" s="23"/>
    </row>
    <row r="195" spans="13:14" ht="12.75">
      <c r="M195" s="23"/>
      <c r="N195" s="23"/>
    </row>
    <row r="196" spans="13:14" ht="12.75">
      <c r="M196" s="23"/>
      <c r="N196" s="23"/>
    </row>
    <row r="197" spans="13:14" ht="12.75">
      <c r="M197" s="23"/>
      <c r="N197" s="23"/>
    </row>
    <row r="198" spans="13:14" ht="12.75">
      <c r="M198" s="23"/>
      <c r="N198" s="23"/>
    </row>
    <row r="199" spans="13:14" ht="12.75">
      <c r="M199" s="23"/>
      <c r="N199" s="23"/>
    </row>
    <row r="200" spans="13:14" ht="12.75">
      <c r="M200" s="23"/>
      <c r="N200" s="23"/>
    </row>
    <row r="201" spans="13:14" ht="12.75">
      <c r="M201" s="23"/>
      <c r="N201" s="23"/>
    </row>
    <row r="202" spans="13:14" ht="12.75">
      <c r="M202" s="23"/>
      <c r="N202" s="23"/>
    </row>
    <row r="203" spans="13:14" ht="12.75">
      <c r="M203" s="23"/>
      <c r="N203" s="23"/>
    </row>
    <row r="204" spans="13:14" ht="12.75">
      <c r="M204" s="23"/>
      <c r="N204" s="23"/>
    </row>
    <row r="205" spans="13:14" ht="12.75">
      <c r="M205" s="23"/>
      <c r="N205" s="23"/>
    </row>
    <row r="206" spans="13:14" ht="12.75">
      <c r="M206" s="23"/>
      <c r="N206" s="23"/>
    </row>
    <row r="207" spans="13:14" ht="12.75">
      <c r="M207" s="23"/>
      <c r="N207" s="23"/>
    </row>
    <row r="208" spans="13:14" ht="12.75">
      <c r="M208" s="23"/>
      <c r="N208" s="23"/>
    </row>
    <row r="209" spans="13:14" ht="12.75">
      <c r="M209" s="23"/>
      <c r="N209" s="23"/>
    </row>
    <row r="210" spans="13:14" ht="12.75">
      <c r="M210" s="23"/>
      <c r="N210" s="23"/>
    </row>
    <row r="211" spans="13:14" ht="12.75">
      <c r="M211" s="23"/>
      <c r="N211" s="23"/>
    </row>
    <row r="212" spans="13:14" ht="12.75">
      <c r="M212" s="23"/>
      <c r="N212" s="23"/>
    </row>
    <row r="213" spans="13:14" ht="12.75">
      <c r="M213" s="23"/>
      <c r="N213" s="23"/>
    </row>
    <row r="214" spans="13:14" ht="12.75">
      <c r="M214" s="23"/>
      <c r="N214" s="23"/>
    </row>
    <row r="215" spans="13:14" ht="12.75">
      <c r="M215" s="23"/>
      <c r="N215" s="23"/>
    </row>
    <row r="216" spans="13:14" ht="12.75">
      <c r="M216" s="23"/>
      <c r="N216" s="23"/>
    </row>
    <row r="217" spans="13:14" ht="12.75">
      <c r="M217" s="23"/>
      <c r="N217" s="23"/>
    </row>
    <row r="218" spans="13:14" ht="12.75">
      <c r="M218" s="23"/>
      <c r="N218" s="23"/>
    </row>
    <row r="219" spans="13:14" ht="12.75">
      <c r="M219" s="23"/>
      <c r="N219" s="23"/>
    </row>
    <row r="220" spans="13:14" ht="12.75">
      <c r="M220" s="23"/>
      <c r="N220" s="23"/>
    </row>
    <row r="221" spans="13:14" ht="12.75">
      <c r="M221" s="23"/>
      <c r="N221" s="23"/>
    </row>
    <row r="222" spans="13:14" ht="12.75">
      <c r="M222" s="23"/>
      <c r="N222" s="23"/>
    </row>
    <row r="223" spans="13:14" ht="12.75">
      <c r="M223" s="23"/>
      <c r="N223" s="23"/>
    </row>
    <row r="224" spans="13:14" ht="12.75">
      <c r="M224" s="23"/>
      <c r="N224" s="23"/>
    </row>
    <row r="225" spans="13:14" ht="12.75">
      <c r="M225" s="23"/>
      <c r="N225" s="23"/>
    </row>
    <row r="226" spans="13:14" ht="12.75">
      <c r="M226" s="23"/>
      <c r="N226" s="23"/>
    </row>
    <row r="227" spans="13:14" ht="12.75">
      <c r="M227" s="23"/>
      <c r="N227" s="23"/>
    </row>
    <row r="228" spans="13:14" ht="12.75">
      <c r="M228" s="23"/>
      <c r="N228" s="23"/>
    </row>
    <row r="229" spans="13:14" ht="12.75">
      <c r="M229" s="23"/>
      <c r="N229" s="23"/>
    </row>
    <row r="230" spans="13:14" ht="12.75">
      <c r="M230" s="23"/>
      <c r="N230" s="23"/>
    </row>
    <row r="231" spans="13:14" ht="12.75">
      <c r="M231" s="23"/>
      <c r="N231" s="23"/>
    </row>
    <row r="232" spans="13:14" ht="12.75">
      <c r="M232" s="23"/>
      <c r="N232" s="23"/>
    </row>
    <row r="233" spans="13:14" ht="12.75">
      <c r="M233" s="23"/>
      <c r="N233" s="23"/>
    </row>
    <row r="234" spans="13:14" ht="12.75">
      <c r="M234" s="23"/>
      <c r="N234" s="23"/>
    </row>
    <row r="235" spans="13:14" ht="12.75">
      <c r="M235" s="23"/>
      <c r="N235" s="23"/>
    </row>
    <row r="236" spans="13:14" ht="12.75">
      <c r="M236" s="23"/>
      <c r="N236" s="23"/>
    </row>
    <row r="237" spans="13:14" ht="12.75">
      <c r="M237" s="23"/>
      <c r="N237" s="23"/>
    </row>
    <row r="238" spans="13:14" ht="12.75">
      <c r="M238" s="23"/>
      <c r="N238" s="23"/>
    </row>
    <row r="239" spans="13:14" ht="12.75">
      <c r="M239" s="23"/>
      <c r="N239" s="23"/>
    </row>
    <row r="240" spans="13:14" ht="12.75">
      <c r="M240" s="23"/>
      <c r="N240" s="23"/>
    </row>
    <row r="241" spans="13:14" ht="12.75">
      <c r="M241" s="23"/>
      <c r="N241" s="23"/>
    </row>
    <row r="242" spans="13:14" ht="12.75">
      <c r="M242" s="23"/>
      <c r="N242" s="23"/>
    </row>
    <row r="243" spans="13:14" ht="12.75">
      <c r="M243" s="23"/>
      <c r="N243" s="23"/>
    </row>
    <row r="244" spans="13:14" ht="12.75">
      <c r="M244" s="23"/>
      <c r="N244" s="23"/>
    </row>
    <row r="245" spans="13:14" ht="12.75">
      <c r="M245" s="23"/>
      <c r="N245" s="23"/>
    </row>
    <row r="246" spans="13:14" ht="12.75">
      <c r="M246" s="23"/>
      <c r="N246" s="23"/>
    </row>
    <row r="247" spans="13:14" ht="12.75">
      <c r="M247" s="23"/>
      <c r="N247" s="23"/>
    </row>
    <row r="248" spans="13:14" ht="12.75">
      <c r="M248" s="23"/>
      <c r="N248" s="23"/>
    </row>
    <row r="249" spans="13:14" ht="12.75">
      <c r="M249" s="23"/>
      <c r="N249" s="23"/>
    </row>
    <row r="250" spans="13:14" ht="12.75">
      <c r="M250" s="23"/>
      <c r="N250" s="23"/>
    </row>
    <row r="251" spans="13:14" ht="12.75">
      <c r="M251" s="1"/>
      <c r="N251" s="1"/>
    </row>
    <row r="252" spans="13:14" ht="12.75">
      <c r="M252" s="1"/>
      <c r="N252" s="1"/>
    </row>
    <row r="253" spans="13:14" ht="12.75">
      <c r="M253" s="1"/>
      <c r="N253" s="1"/>
    </row>
    <row r="254" spans="13:14" ht="12.75">
      <c r="M254" s="1"/>
      <c r="N254" s="1"/>
    </row>
    <row r="255" spans="13:14" ht="12.75">
      <c r="M255" s="1"/>
      <c r="N255" s="1"/>
    </row>
    <row r="256" spans="13:14" ht="12.75">
      <c r="M256" s="1"/>
      <c r="N256" s="1"/>
    </row>
    <row r="257" spans="13:14" ht="12.75">
      <c r="M257" s="1"/>
      <c r="N257" s="1"/>
    </row>
    <row r="258" spans="13:14" ht="12.75">
      <c r="M258" s="1"/>
      <c r="N258" s="1"/>
    </row>
    <row r="259" spans="13:14" ht="12.75">
      <c r="M259" s="1"/>
      <c r="N259" s="1"/>
    </row>
    <row r="260" spans="13:14" ht="12.75">
      <c r="M260" s="1"/>
      <c r="N260" s="1"/>
    </row>
    <row r="261" spans="13:14" ht="12.75">
      <c r="M261" s="1"/>
      <c r="N261" s="1"/>
    </row>
    <row r="262" spans="13:14" ht="12.75">
      <c r="M262" s="1"/>
      <c r="N262" s="1"/>
    </row>
    <row r="263" spans="13:14" ht="12.75">
      <c r="M263" s="1"/>
      <c r="N263" s="1"/>
    </row>
    <row r="264" spans="13:14" ht="12.75">
      <c r="M264" s="1"/>
      <c r="N264" s="1"/>
    </row>
    <row r="265" spans="13:14" ht="12.75">
      <c r="M265" s="1"/>
      <c r="N265" s="1"/>
    </row>
    <row r="266" spans="13:14" ht="12.75">
      <c r="M266" s="1"/>
      <c r="N266" s="1"/>
    </row>
    <row r="267" spans="13:14" ht="12.75">
      <c r="M267" s="1"/>
      <c r="N267" s="1"/>
    </row>
    <row r="268" spans="13:14" ht="12.75">
      <c r="M268" s="1"/>
      <c r="N268" s="1"/>
    </row>
    <row r="269" spans="13:14" ht="12.75">
      <c r="M269" s="1"/>
      <c r="N269" s="1"/>
    </row>
    <row r="270" spans="13:14" ht="12.75">
      <c r="M270" s="1"/>
      <c r="N270" s="1"/>
    </row>
    <row r="271" spans="13:14" ht="12.75">
      <c r="M271" s="1"/>
      <c r="N271" s="1"/>
    </row>
    <row r="272" spans="13:14" ht="12.75">
      <c r="M272" s="1"/>
      <c r="N272" s="1"/>
    </row>
    <row r="273" spans="13:14" ht="12.75">
      <c r="M273" s="1"/>
      <c r="N273" s="1"/>
    </row>
    <row r="274" spans="13:14" ht="12.75">
      <c r="M274" s="1"/>
      <c r="N274" s="1"/>
    </row>
    <row r="275" spans="13:14" ht="12.75">
      <c r="M275" s="1"/>
      <c r="N275" s="1"/>
    </row>
    <row r="276" spans="13:14" ht="12.75">
      <c r="M276" s="1"/>
      <c r="N276" s="1"/>
    </row>
    <row r="277" spans="13:14" ht="12.75">
      <c r="M277" s="1"/>
      <c r="N277" s="1"/>
    </row>
    <row r="278" spans="13:14" ht="12.75">
      <c r="M278" s="1"/>
      <c r="N278" s="1"/>
    </row>
    <row r="279" spans="13:14" ht="12.75">
      <c r="M279" s="1"/>
      <c r="N279" s="1"/>
    </row>
    <row r="280" spans="13:14" ht="12.75">
      <c r="M280" s="1"/>
      <c r="N280" s="1"/>
    </row>
    <row r="281" spans="13:14" ht="12.75">
      <c r="M281" s="1"/>
      <c r="N281" s="1"/>
    </row>
    <row r="282" spans="13:14" ht="12.75">
      <c r="M282" s="1"/>
      <c r="N282" s="1"/>
    </row>
    <row r="283" spans="13:14" ht="12.75">
      <c r="M283" s="1"/>
      <c r="N283" s="1"/>
    </row>
    <row r="284" spans="13:14" ht="12.75">
      <c r="M284" s="1"/>
      <c r="N284" s="1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Kurczych</dc:creator>
  <cp:keywords/>
  <dc:description/>
  <cp:lastModifiedBy>NA</cp:lastModifiedBy>
  <cp:lastPrinted>2010-12-21T14:57:25Z</cp:lastPrinted>
  <dcterms:created xsi:type="dcterms:W3CDTF">2005-01-06T11:59:10Z</dcterms:created>
  <dcterms:modified xsi:type="dcterms:W3CDTF">2015-12-13T20:05:58Z</dcterms:modified>
  <cp:category/>
  <cp:version/>
  <cp:contentType/>
  <cp:contentStatus/>
</cp:coreProperties>
</file>